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070_事務部\B020_総務課\C030_財務Ｇ\D030_決算\E020_経営比較分析表\R5\R5回答\【経営比較分析表】2023_112089_46_060（ダウンロードデータ）\"/>
    </mc:Choice>
  </mc:AlternateContent>
  <workbookProtection workbookAlgorithmName="SHA-512" workbookHashValue="eUFCo+4rXX/duCcocZioLeAqWBHaVaPaouG+gBcvSu6ZjvplDXjuVGIUM5tm5veUTjDCSnJyWyoZWejA6QTr8A==" workbookSaltValue="5Sy6Tzi5Tp5d+nLXVO2R2w==" workbookSpinCount="100000" lockStructure="1"/>
  <bookViews>
    <workbookView xWindow="0" yWindow="0" windowWidth="20445" windowHeight="75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L32" i="4"/>
  <c r="FL54" i="4"/>
  <c r="FO78" i="4"/>
  <c r="C11" i="5"/>
  <c r="D11" i="5"/>
  <c r="E11" i="5"/>
  <c r="B11" i="5"/>
  <c r="P78" i="4" l="1"/>
  <c r="P54" i="4"/>
  <c r="P32" i="4"/>
  <c r="KG78" i="4"/>
  <c r="KF54" i="4"/>
  <c r="KF32" i="4"/>
  <c r="GT78" i="4"/>
  <c r="GR54" i="4"/>
  <c r="GR32" i="4"/>
  <c r="DD32" i="4"/>
  <c r="DG78" i="4"/>
  <c r="DD54" i="4"/>
  <c r="EZ78" i="4"/>
  <c r="EW54" i="4"/>
  <c r="EW32" i="4"/>
  <c r="BI78" i="4"/>
  <c r="BI54" i="4"/>
  <c r="BI32" i="4"/>
  <c r="LZ78" i="4"/>
  <c r="LY54" i="4"/>
  <c r="LY32" i="4"/>
  <c r="IM78" i="4"/>
  <c r="IK54" i="4"/>
  <c r="IK32" i="4"/>
  <c r="HX78" i="4"/>
  <c r="HV54" i="4"/>
  <c r="HV32" i="4"/>
  <c r="EK78" i="4"/>
  <c r="EH54" i="4"/>
  <c r="EH32" i="4"/>
  <c r="AT78" i="4"/>
  <c r="AT54" i="4"/>
  <c r="AT32" i="4"/>
  <c r="LK78" i="4"/>
  <c r="LJ32" i="4"/>
  <c r="LJ54" i="4"/>
  <c r="KV78" i="4"/>
  <c r="KU54" i="4"/>
  <c r="KU32" i="4"/>
  <c r="HI78" i="4"/>
  <c r="HG54" i="4"/>
  <c r="HG32" i="4"/>
  <c r="DV78" i="4"/>
  <c r="DS54" i="4"/>
  <c r="DS32" i="4"/>
  <c r="AE54" i="4"/>
  <c r="AE32" i="4"/>
  <c r="AE78" i="4"/>
</calcChain>
</file>

<file path=xl/sharedStrings.xml><?xml version="1.0" encoding="utf-8"?>
<sst xmlns="http://schemas.openxmlformats.org/spreadsheetml/2006/main" count="344" uniqueCount="182">
  <si>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</si>
  <si>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</si>
  <si>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</si>
  <si>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</si>
  <si>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</si>
  <si>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</si>
  <si>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</si>
  <si>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</si>
  <si>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</si>
  <si>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</si>
  <si>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</si>
  <si>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</si>
  <si>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</si>
  <si>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</si>
  <si>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</si>
  <si>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</si>
  <si>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</si>
  <si>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</si>
  <si>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</si>
  <si>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</si>
  <si>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</si>
  <si>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</si>
  <si>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</si>
  <si>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</si>
  <si>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</si>
  <si>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</si>
  <si>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</si>
  <si>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</si>
  <si>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</si>
  <si>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</si>
  <si>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</si>
  <si>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</si>
  <si>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</si>
  <si>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</si>
  <si>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</si>
  <si>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</si>
  <si>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</si>
  <si>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</si>
  <si>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</si>
  <si>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</si>
  <si>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</si>
  <si>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</si>
  <si>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</si>
  <si>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</si>
  <si>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</si>
  <si>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</si>
  <si>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</si>
  <si>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</si>
  <si>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</si>
  <si>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</si>
  <si>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</si>
  <si>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</si>
  <si>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</si>
  <si>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</si>
  <si>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</si>
  <si>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</si>
  <si>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</si>
  <si>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</si>
  <si>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</si>
  <si>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</si>
  <si>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</si>
  <si>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</si>
  <si>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</si>
  <si>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</si>
  <si>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</si>
  <si>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</si>
  <si>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</si>
  <si>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</si>
  <si>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</si>
  <si>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</si>
  <si>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</si>
  <si>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</si>
  <si>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</si>
  <si>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</si>
  <si>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</si>
  <si>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</si>
  <si>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</si>
  <si>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</si>
  <si>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</si>
  <si>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</si>
  <si>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</si>
  <si>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</si>
  <si>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</si>
  <si>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</si>
  <si>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</si>
  <si>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</si>
  <si>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</si>
  <si>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</si>
  <si>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</si>
  <si>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</si>
  <si>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</si>
  <si>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</si>
  <si>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</si>
  <si>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</si>
  <si>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</si>
  <si>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</si>
  <si>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</si>
  <si>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</si>
  <si>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</si>
  <si>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</si>
  <si>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</si>
  <si>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</si>
  <si>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</si>
  <si>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</si>
  <si>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</si>
  <si>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</si>
  <si>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</si>
  <si>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</si>
  <si>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</si>
  <si>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</si>
  <si>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</si>
  <si>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</si>
  <si>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</si>
  <si>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</si>
  <si>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</si>
  <si>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</si>
  <si>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</si>
  <si>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</si>
  <si>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</si>
  <si>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</si>
  <si>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</si>
  <si>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</si>
  <si>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</si>
  <si>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</si>
  <si>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</si>
  <si>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</si>
  <si>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</si>
  <si>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</si>
  <si>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</si>
  <si>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</si>
  <si>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</si>
  <si>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</si>
  <si>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</si>
  <si>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</si>
  <si>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</si>
  <si>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</si>
  <si>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</si>
  <si>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</si>
  <si>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</si>
  <si>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</si>
  <si>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</si>
  <si>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</si>
  <si>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</si>
  <si>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</si>
  <si>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</si>
  <si>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</si>
  <si>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</si>
  <si>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</si>
  <si>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</si>
  <si>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</si>
  <si>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</si>
  <si>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</si>
  <si>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</si>
  <si>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</si>
  <si>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</si>
  <si>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</si>
  <si>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</si>
  <si>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</si>
  <si>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</si>
  <si>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</si>
  <si>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</si>
  <si>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</si>
  <si>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所沢市</t>
  </si>
  <si>
    <t>市民医療センタ－</t>
  </si>
  <si>
    <t>当然財務</t>
  </si>
  <si>
    <t>病院事業</t>
  </si>
  <si>
    <t>一般病院</t>
  </si>
  <si>
    <t>50床未満</t>
  </si>
  <si>
    <t>非設置</t>
  </si>
  <si>
    <t>直営</t>
  </si>
  <si>
    <t>ド 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</si>
  <si>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</si>
  <si>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</si>
  <si>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</si>
  <si>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</si>
  <si>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</si>
  <si>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</si>
  <si>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</si>
  <si>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本年度は、医業収支比率が前年度に引き続き増加しているものの、繰入金の減少により経常収支比率は減少となりました。
　新型コロナウイルス感染症が感染症法「５類感染症」に位置づけられた後も、市民から需要が大きい発熱外来を継続して実施したほか、新型コロナウイルス感染症の陽性患者（軽症患者）の入院受け入れなどを行い、公立病院としての役割を果たすよう努めました。
　病院事業の経営にあたっては、コロナ禍以降の社会的な行動変容による感染症拡大等に注視しつつ、小児初期救急医療体制の運営など、公立病院として地域の中で必要とされる役割を、安定的・継続的に果たすとともに、医業収支の改善をはかるよう引き続き努めていきます。</t>
    <rPh sb="6" eb="8">
      <t>イギョウ</t>
    </rPh>
    <rPh sb="8" eb="10">
      <t>シュウシ</t>
    </rPh>
    <rPh sb="10" eb="12">
      <t>ヒリツ</t>
    </rPh>
    <rPh sb="13" eb="16">
      <t>ゼンネンド</t>
    </rPh>
    <rPh sb="17" eb="18">
      <t>ヒ</t>
    </rPh>
    <rPh sb="19" eb="20">
      <t>ツヅ</t>
    </rPh>
    <rPh sb="21" eb="23">
      <t>ゾウカ</t>
    </rPh>
    <rPh sb="31" eb="33">
      <t>クリイレ</t>
    </rPh>
    <rPh sb="33" eb="34">
      <t>キン</t>
    </rPh>
    <rPh sb="35" eb="37">
      <t>ゲンショウ</t>
    </rPh>
    <rPh sb="40" eb="42">
      <t>ケイジョウ</t>
    </rPh>
    <rPh sb="42" eb="44">
      <t>シュウシ</t>
    </rPh>
    <rPh sb="44" eb="46">
      <t>ヒリツ</t>
    </rPh>
    <rPh sb="47" eb="49">
      <t>ゲンショウ</t>
    </rPh>
    <rPh sb="58" eb="60">
      <t>シンガタ</t>
    </rPh>
    <rPh sb="67" eb="70">
      <t>カンセンショウ</t>
    </rPh>
    <rPh sb="71" eb="74">
      <t>カンセンショウ</t>
    </rPh>
    <rPh sb="74" eb="75">
      <t>ホウ</t>
    </rPh>
    <rPh sb="77" eb="78">
      <t>ルイ</t>
    </rPh>
    <rPh sb="78" eb="81">
      <t>カンセンショウ</t>
    </rPh>
    <rPh sb="83" eb="85">
      <t>イチ</t>
    </rPh>
    <rPh sb="90" eb="91">
      <t>アト</t>
    </rPh>
    <rPh sb="93" eb="95">
      <t>シミン</t>
    </rPh>
    <rPh sb="97" eb="99">
      <t>ジュヨウ</t>
    </rPh>
    <rPh sb="100" eb="101">
      <t>オオ</t>
    </rPh>
    <rPh sb="103" eb="105">
      <t>ハツネツ</t>
    </rPh>
    <rPh sb="105" eb="107">
      <t>ガイライ</t>
    </rPh>
    <rPh sb="108" eb="110">
      <t>ケイゾク</t>
    </rPh>
    <rPh sb="112" eb="114">
      <t>ジッシ</t>
    </rPh>
    <rPh sb="119" eb="121">
      <t>シンガタ</t>
    </rPh>
    <rPh sb="128" eb="131">
      <t>カンセンショウ</t>
    </rPh>
    <rPh sb="132" eb="134">
      <t>ヨウセイ</t>
    </rPh>
    <rPh sb="134" eb="136">
      <t>カンジャ</t>
    </rPh>
    <rPh sb="137" eb="139">
      <t>ケイショウ</t>
    </rPh>
    <rPh sb="139" eb="141">
      <t>カンジャ</t>
    </rPh>
    <rPh sb="143" eb="145">
      <t>ニュウイン</t>
    </rPh>
    <rPh sb="145" eb="146">
      <t>ウ</t>
    </rPh>
    <rPh sb="147" eb="148">
      <t>イ</t>
    </rPh>
    <rPh sb="152" eb="153">
      <t>オコナ</t>
    </rPh>
    <rPh sb="196" eb="197">
      <t>カ</t>
    </rPh>
    <rPh sb="197" eb="199">
      <t>イコウ</t>
    </rPh>
    <rPh sb="200" eb="203">
      <t>シャカイテキ</t>
    </rPh>
    <rPh sb="204" eb="206">
      <t>コウドウ</t>
    </rPh>
    <rPh sb="206" eb="208">
      <t>ヘンヨウ</t>
    </rPh>
    <rPh sb="211" eb="214">
      <t>カンセンショウ</t>
    </rPh>
    <rPh sb="214" eb="216">
      <t>カクダイ</t>
    </rPh>
    <rPh sb="216" eb="217">
      <t>トウ</t>
    </rPh>
    <rPh sb="218" eb="220">
      <t>チュウシ</t>
    </rPh>
    <rPh sb="224" eb="226">
      <t>ショウニ</t>
    </rPh>
    <rPh sb="226" eb="228">
      <t>ショキ</t>
    </rPh>
    <rPh sb="228" eb="230">
      <t>キュウキュウ</t>
    </rPh>
    <rPh sb="230" eb="232">
      <t>イリョウ</t>
    </rPh>
    <rPh sb="232" eb="234">
      <t>タイセイ</t>
    </rPh>
    <rPh sb="235" eb="237">
      <t>ウンエイ</t>
    </rPh>
    <phoneticPr fontId="5"/>
  </si>
  <si>
    <t>　埼玉県西部区域にある当センターの果たすべき役割として、在宅医療の後方支援、所沢地区での第二次救急医療体制の病院輪番制への参加、医師会やその他医療機関の協力により１年３６５日対応可能な小児初期救急医療体制の維持、健診事業による市民の健康保持・増進への貢献があります。また、地域での回復期機能病床の不足解消に向けて平成３０年１１月より急性期機能病床の一部を地域包括ケア病床機能に転換しました。
また、令和５年８月より地域包括ケア病床を11床から13床に増床し、より一層の活用を図ったことなどから入院患者数が増加しました。</t>
    <phoneticPr fontId="5"/>
  </si>
  <si>
    <t>　①経常収支比率は、医業収益は増加したものの、一般会計からの繰入金が減少したことにより、前年度比1.7ポイント減となったが、健全経営の水準とされる１００％を上回り、類似病院平均値も上回る結果となりました。
　②医業収支比率は、インフルエンザや溶連菌などの感染症の流行により小児科の患者が増えたことから、医業収益が増加し類似病院平均値を上回りました。なお、項目別にみると、入院収益が15.2％、外来収益が4％増加しました。
　④病床利用率は、近隣の急性期病院や介護施設と連携を深め、積極的に入院患者を受け入れたことや、新型コロナウイルス感染症の陽性患者の入院を受け入れること、また、令和５年８月より地域包括ケア病床を１１床から１３床に増床し一層の活用を図ったことにより、類似病院平均値を上回りました。</t>
    <rPh sb="10" eb="14">
      <t>イギョウシュウエキ</t>
    </rPh>
    <rPh sb="15" eb="17">
      <t>ゾウカ</t>
    </rPh>
    <rPh sb="23" eb="25">
      <t>イッパン</t>
    </rPh>
    <rPh sb="25" eb="27">
      <t>カイケイ</t>
    </rPh>
    <rPh sb="34" eb="36">
      <t>ゲンショウ</t>
    </rPh>
    <rPh sb="44" eb="47">
      <t>ゼンネンド</t>
    </rPh>
    <rPh sb="47" eb="48">
      <t>ヒ</t>
    </rPh>
    <rPh sb="55" eb="56">
      <t>ゲン</t>
    </rPh>
    <rPh sb="62" eb="64">
      <t>ケンゼン</t>
    </rPh>
    <rPh sb="64" eb="66">
      <t>ケイエイ</t>
    </rPh>
    <rPh sb="67" eb="69">
      <t>スイジュン</t>
    </rPh>
    <rPh sb="121" eb="124">
      <t>ヨウレンキン</t>
    </rPh>
    <rPh sb="127" eb="130">
      <t>カンセンショウ</t>
    </rPh>
    <rPh sb="131" eb="133">
      <t>リュウコウ</t>
    </rPh>
    <rPh sb="136" eb="138">
      <t>ショウニ</t>
    </rPh>
    <rPh sb="138" eb="139">
      <t>カ</t>
    </rPh>
    <rPh sb="140" eb="142">
      <t>カンジャ</t>
    </rPh>
    <rPh sb="220" eb="222">
      <t>キンリン</t>
    </rPh>
    <rPh sb="223" eb="226">
      <t>キュウセイキ</t>
    </rPh>
    <rPh sb="226" eb="228">
      <t>ビョウイン</t>
    </rPh>
    <rPh sb="229" eb="231">
      <t>カイゴ</t>
    </rPh>
    <rPh sb="231" eb="233">
      <t>シセツ</t>
    </rPh>
    <rPh sb="234" eb="236">
      <t>レンケイ</t>
    </rPh>
    <rPh sb="237" eb="238">
      <t>フカ</t>
    </rPh>
    <rPh sb="240" eb="243">
      <t>セッキョクテキ</t>
    </rPh>
    <rPh sb="244" eb="246">
      <t>ニュウイン</t>
    </rPh>
    <rPh sb="246" eb="248">
      <t>カンジャ</t>
    </rPh>
    <rPh sb="249" eb="250">
      <t>ウ</t>
    </rPh>
    <rPh sb="251" eb="252">
      <t>イ</t>
    </rPh>
    <rPh sb="258" eb="260">
      <t>シンガタ</t>
    </rPh>
    <rPh sb="267" eb="270">
      <t>カンセンショウ</t>
    </rPh>
    <rPh sb="271" eb="273">
      <t>ヨウセイ</t>
    </rPh>
    <rPh sb="273" eb="275">
      <t>カンジャ</t>
    </rPh>
    <rPh sb="276" eb="278">
      <t>ニュウイン</t>
    </rPh>
    <rPh sb="279" eb="280">
      <t>ウ</t>
    </rPh>
    <rPh sb="281" eb="282">
      <t>イ</t>
    </rPh>
    <rPh sb="290" eb="292">
      <t>レイワ</t>
    </rPh>
    <rPh sb="293" eb="294">
      <t>ネン</t>
    </rPh>
    <rPh sb="295" eb="296">
      <t>ガツ</t>
    </rPh>
    <rPh sb="298" eb="300">
      <t>チイキ</t>
    </rPh>
    <rPh sb="300" eb="302">
      <t>ホウカツ</t>
    </rPh>
    <rPh sb="304" eb="306">
      <t>ビョウショウ</t>
    </rPh>
    <rPh sb="309" eb="310">
      <t>ショウ</t>
    </rPh>
    <rPh sb="314" eb="315">
      <t>ショウ</t>
    </rPh>
    <rPh sb="316" eb="318">
      <t>ゾウショウ</t>
    </rPh>
    <rPh sb="319" eb="321">
      <t>イッソウ</t>
    </rPh>
    <rPh sb="322" eb="324">
      <t>カツヨウ</t>
    </rPh>
    <rPh sb="325" eb="326">
      <t>ハカ</t>
    </rPh>
    <phoneticPr fontId="5"/>
  </si>
  <si>
    <t>　①②については、いずれの項目も類似団体の数値を上回っており、施設の老朽化が進んでいると言えます。
　当センターは昭和５１年度に建設されたもので、周辺設備も含め老朽化が進んでおり、①有形固定資産減価償却費率が高くなっている要因の一つとなっています。施設の老朽化が進み修繕に係る費用も増加傾向にあるため、施設の整備など適切な対策を講じていくことが必要です。
　② 器械備品減価償却率についても、同じく医療機器等の老朽化により、上昇傾向にあります。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</si>
</sst>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59</c:v>
                </c:pt>
                <c:pt idx="1">
                  <c:v>47</c:v>
                </c:pt>
                <c:pt idx="2">
                  <c:v>53.8</c:v>
                </c:pt>
                <c:pt idx="3">
                  <c:v>56.8</c:v>
                </c:pt>
                <c:pt idx="4">
                  <c:v>66.599999999999994</c:v>
                </c:pt>
              </c:numCache>
            </c:numRef>
          </c:val>
          <c:extLst>
            <c:ext xmlns:c16="http://schemas.microsoft.com/office/drawing/2014/chart" uri="{C3380CC4-5D6E-409C-BE32-E72D297353CC}">
              <c16:uniqueId val="{00000000-7841-49F2-B5A0-EDA5C19556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7841-49F2-B5A0-EDA5C19556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77.599999999999994</c:v>
                </c:pt>
                <c:pt idx="1">
                  <c:v>59.1</c:v>
                </c:pt>
                <c:pt idx="2">
                  <c:v>74.8</c:v>
                </c:pt>
                <c:pt idx="3">
                  <c:v>78</c:v>
                </c:pt>
                <c:pt idx="4">
                  <c:v>83.1</c:v>
                </c:pt>
              </c:numCache>
            </c:numRef>
          </c:val>
          <c:extLst>
            <c:ext xmlns:c16="http://schemas.microsoft.com/office/drawing/2014/chart" uri="{C3380CC4-5D6E-409C-BE32-E72D297353CC}">
              <c16:uniqueId val="{00000000-0590-44BA-8B30-9A460CA25B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0590-44BA-8B30-9A460CA25B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77.7</c:v>
                </c:pt>
                <c:pt idx="1">
                  <c:v>59.2</c:v>
                </c:pt>
                <c:pt idx="2">
                  <c:v>74.8</c:v>
                </c:pt>
                <c:pt idx="3">
                  <c:v>78</c:v>
                </c:pt>
                <c:pt idx="4">
                  <c:v>83.1</c:v>
                </c:pt>
              </c:numCache>
            </c:numRef>
          </c:val>
          <c:extLst>
            <c:ext xmlns:c16="http://schemas.microsoft.com/office/drawing/2014/chart" uri="{C3380CC4-5D6E-409C-BE32-E72D297353CC}">
              <c16:uniqueId val="{00000000-FEF0-4F34-8B6A-7C49D23EB6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FEF0-4F34-8B6A-7C49D23EB6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98.3</c:v>
                </c:pt>
                <c:pt idx="1">
                  <c:v>110.3</c:v>
                </c:pt>
                <c:pt idx="2">
                  <c:v>95.6</c:v>
                </c:pt>
                <c:pt idx="3">
                  <c:v>109.7</c:v>
                </c:pt>
                <c:pt idx="4">
                  <c:v>108</c:v>
                </c:pt>
              </c:numCache>
            </c:numRef>
          </c:val>
          <c:extLst>
            <c:ext xmlns:c16="http://schemas.microsoft.com/office/drawing/2014/chart" uri="{C3380CC4-5D6E-409C-BE32-E72D297353CC}">
              <c16:uniqueId val="{00000000-CF74-4AA7-A5AC-334FCC1AAC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CF74-4AA7-A5AC-334FCC1AAC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74.900000000000006</c:v>
                </c:pt>
                <c:pt idx="1">
                  <c:v>77.7</c:v>
                </c:pt>
                <c:pt idx="2">
                  <c:v>80.3</c:v>
                </c:pt>
                <c:pt idx="3">
                  <c:v>82</c:v>
                </c:pt>
                <c:pt idx="4">
                  <c:v>84.4</c:v>
                </c:pt>
              </c:numCache>
            </c:numRef>
          </c:val>
          <c:extLst>
            <c:ext xmlns:c16="http://schemas.microsoft.com/office/drawing/2014/chart" uri="{C3380CC4-5D6E-409C-BE32-E72D297353CC}">
              <c16:uniqueId val="{00000000-6905-4A3A-B60B-C53CC59D2A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6905-4A3A-B60B-C53CC59D2A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68.900000000000006</c:v>
                </c:pt>
                <c:pt idx="1">
                  <c:v>72.900000000000006</c:v>
                </c:pt>
                <c:pt idx="2">
                  <c:v>77.599999999999994</c:v>
                </c:pt>
                <c:pt idx="3">
                  <c:v>79.5</c:v>
                </c:pt>
                <c:pt idx="4">
                  <c:v>83.7</c:v>
                </c:pt>
              </c:numCache>
            </c:numRef>
          </c:val>
          <c:extLst>
            <c:ext xmlns:c16="http://schemas.microsoft.com/office/drawing/2014/chart" uri="{C3380CC4-5D6E-409C-BE32-E72D297353CC}">
              <c16:uniqueId val="{00000000-050C-423D-9ED8-291D8EC957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050C-423D-9ED8-291D8EC957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50677592</c:v>
                </c:pt>
                <c:pt idx="1">
                  <c:v>50595163</c:v>
                </c:pt>
                <c:pt idx="2">
                  <c:v>50576367</c:v>
                </c:pt>
                <c:pt idx="3">
                  <c:v>50794816</c:v>
                </c:pt>
                <c:pt idx="4">
                  <c:v>50509714</c:v>
                </c:pt>
              </c:numCache>
            </c:numRef>
          </c:val>
          <c:extLst>
            <c:ext xmlns:c16="http://schemas.microsoft.com/office/drawing/2014/chart" uri="{C3380CC4-5D6E-409C-BE32-E72D297353CC}">
              <c16:uniqueId val="{00000000-7E60-4AB0-AB84-8871525FA3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7E60-4AB0-AB84-8871525FA3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21.8</c:v>
                </c:pt>
                <c:pt idx="1">
                  <c:v>27.9</c:v>
                </c:pt>
                <c:pt idx="2">
                  <c:v>21.5</c:v>
                </c:pt>
                <c:pt idx="3">
                  <c:v>18</c:v>
                </c:pt>
                <c:pt idx="4">
                  <c:v>16.100000000000001</c:v>
                </c:pt>
              </c:numCache>
            </c:numRef>
          </c:val>
          <c:extLst>
            <c:ext xmlns:c16="http://schemas.microsoft.com/office/drawing/2014/chart" uri="{C3380CC4-5D6E-409C-BE32-E72D297353CC}">
              <c16:uniqueId val="{00000000-9F2D-437E-8B98-B3AE29DD440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9F2D-437E-8B98-B3AE29DD440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55.8</c:v>
                </c:pt>
                <c:pt idx="1">
                  <c:v>91.5</c:v>
                </c:pt>
                <c:pt idx="2">
                  <c:v>71.7</c:v>
                </c:pt>
                <c:pt idx="3">
                  <c:v>70.599999999999994</c:v>
                </c:pt>
                <c:pt idx="4">
                  <c:v>67.5</c:v>
                </c:pt>
              </c:numCache>
            </c:numRef>
          </c:val>
          <c:extLst>
            <c:ext xmlns:c16="http://schemas.microsoft.com/office/drawing/2014/chart" uri="{C3380CC4-5D6E-409C-BE32-E72D297353CC}">
              <c16:uniqueId val="{00000000-C7B6-4100-903F-05FF47FB9F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C7B6-4100-903F-05FF47FB9F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13123</c:v>
                </c:pt>
                <c:pt idx="1">
                  <c:v>18311</c:v>
                </c:pt>
                <c:pt idx="2">
                  <c:v>16406</c:v>
                </c:pt>
                <c:pt idx="3">
                  <c:v>13944</c:v>
                </c:pt>
                <c:pt idx="4">
                  <c:v>11030</c:v>
                </c:pt>
              </c:numCache>
            </c:numRef>
          </c:val>
          <c:extLst>
            <c:ext xmlns:c16="http://schemas.microsoft.com/office/drawing/2014/chart" uri="{C3380CC4-5D6E-409C-BE32-E72D297353CC}">
              <c16:uniqueId val="{00000000-A3C1-4079-AF61-9E387F66175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A3C1-4079-AF61-9E387F66175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29516</c:v>
                </c:pt>
                <c:pt idx="1">
                  <c:v>29474</c:v>
                </c:pt>
                <c:pt idx="2">
                  <c:v>30176</c:v>
                </c:pt>
                <c:pt idx="3">
                  <c:v>31454</c:v>
                </c:pt>
                <c:pt idx="4">
                  <c:v>30816</c:v>
                </c:pt>
              </c:numCache>
            </c:numRef>
          </c:val>
          <c:extLst>
            <c:ext xmlns:c16="http://schemas.microsoft.com/office/drawing/2014/chart" uri="{C3380CC4-5D6E-409C-BE32-E72D297353CC}">
              <c16:uniqueId val="{00000000-60D3-442B-B419-F06C22999EA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60D3-442B-B419-F06C22999EA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3B-402F-A098-C4E38CA9CC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623B-402F-A098-C4E38CA9CC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12"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埼玉県所沢市　市民医療センタ－</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49</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343529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6246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98.3</v>
      </c>
      <c r="Q33" s="129"/>
      <c r="R33" s="129"/>
      <c r="S33" s="129"/>
      <c r="T33" s="129"/>
      <c r="U33" s="129"/>
      <c r="V33" s="129"/>
      <c r="W33" s="129"/>
      <c r="X33" s="129"/>
      <c r="Y33" s="129"/>
      <c r="Z33" s="129"/>
      <c r="AA33" s="129"/>
      <c r="AB33" s="129"/>
      <c r="AC33" s="129"/>
      <c r="AD33" s="130"/>
      <c r="AE33" s="128">
        <f>データ!AJ7</f>
        <v>110.3</v>
      </c>
      <c r="AF33" s="129"/>
      <c r="AG33" s="129"/>
      <c r="AH33" s="129"/>
      <c r="AI33" s="129"/>
      <c r="AJ33" s="129"/>
      <c r="AK33" s="129"/>
      <c r="AL33" s="129"/>
      <c r="AM33" s="129"/>
      <c r="AN33" s="129"/>
      <c r="AO33" s="129"/>
      <c r="AP33" s="129"/>
      <c r="AQ33" s="129"/>
      <c r="AR33" s="129"/>
      <c r="AS33" s="130"/>
      <c r="AT33" s="128">
        <f>データ!AK7</f>
        <v>95.6</v>
      </c>
      <c r="AU33" s="129"/>
      <c r="AV33" s="129"/>
      <c r="AW33" s="129"/>
      <c r="AX33" s="129"/>
      <c r="AY33" s="129"/>
      <c r="AZ33" s="129"/>
      <c r="BA33" s="129"/>
      <c r="BB33" s="129"/>
      <c r="BC33" s="129"/>
      <c r="BD33" s="129"/>
      <c r="BE33" s="129"/>
      <c r="BF33" s="129"/>
      <c r="BG33" s="129"/>
      <c r="BH33" s="130"/>
      <c r="BI33" s="128">
        <f>データ!AL7</f>
        <v>109.7</v>
      </c>
      <c r="BJ33" s="129"/>
      <c r="BK33" s="129"/>
      <c r="BL33" s="129"/>
      <c r="BM33" s="129"/>
      <c r="BN33" s="129"/>
      <c r="BO33" s="129"/>
      <c r="BP33" s="129"/>
      <c r="BQ33" s="129"/>
      <c r="BR33" s="129"/>
      <c r="BS33" s="129"/>
      <c r="BT33" s="129"/>
      <c r="BU33" s="129"/>
      <c r="BV33" s="129"/>
      <c r="BW33" s="130"/>
      <c r="BX33" s="128">
        <f>データ!AM7</f>
        <v>108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77.7</v>
      </c>
      <c r="DE33" s="129"/>
      <c r="DF33" s="129"/>
      <c r="DG33" s="129"/>
      <c r="DH33" s="129"/>
      <c r="DI33" s="129"/>
      <c r="DJ33" s="129"/>
      <c r="DK33" s="129"/>
      <c r="DL33" s="129"/>
      <c r="DM33" s="129"/>
      <c r="DN33" s="129"/>
      <c r="DO33" s="129"/>
      <c r="DP33" s="129"/>
      <c r="DQ33" s="129"/>
      <c r="DR33" s="130"/>
      <c r="DS33" s="128">
        <f>データ!AU7</f>
        <v>59.2</v>
      </c>
      <c r="DT33" s="129"/>
      <c r="DU33" s="129"/>
      <c r="DV33" s="129"/>
      <c r="DW33" s="129"/>
      <c r="DX33" s="129"/>
      <c r="DY33" s="129"/>
      <c r="DZ33" s="129"/>
      <c r="EA33" s="129"/>
      <c r="EB33" s="129"/>
      <c r="EC33" s="129"/>
      <c r="ED33" s="129"/>
      <c r="EE33" s="129"/>
      <c r="EF33" s="129"/>
      <c r="EG33" s="130"/>
      <c r="EH33" s="128">
        <f>データ!AV7</f>
        <v>74.8</v>
      </c>
      <c r="EI33" s="129"/>
      <c r="EJ33" s="129"/>
      <c r="EK33" s="129"/>
      <c r="EL33" s="129"/>
      <c r="EM33" s="129"/>
      <c r="EN33" s="129"/>
      <c r="EO33" s="129"/>
      <c r="EP33" s="129"/>
      <c r="EQ33" s="129"/>
      <c r="ER33" s="129"/>
      <c r="ES33" s="129"/>
      <c r="ET33" s="129"/>
      <c r="EU33" s="129"/>
      <c r="EV33" s="130"/>
      <c r="EW33" s="128">
        <f>データ!AW7</f>
        <v>78</v>
      </c>
      <c r="EX33" s="129"/>
      <c r="EY33" s="129"/>
      <c r="EZ33" s="129"/>
      <c r="FA33" s="129"/>
      <c r="FB33" s="129"/>
      <c r="FC33" s="129"/>
      <c r="FD33" s="129"/>
      <c r="FE33" s="129"/>
      <c r="FF33" s="129"/>
      <c r="FG33" s="129"/>
      <c r="FH33" s="129"/>
      <c r="FI33" s="129"/>
      <c r="FJ33" s="129"/>
      <c r="FK33" s="130"/>
      <c r="FL33" s="128">
        <f>データ!AX7</f>
        <v>83.1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77.599999999999994</v>
      </c>
      <c r="GS33" s="129"/>
      <c r="GT33" s="129"/>
      <c r="GU33" s="129"/>
      <c r="GV33" s="129"/>
      <c r="GW33" s="129"/>
      <c r="GX33" s="129"/>
      <c r="GY33" s="129"/>
      <c r="GZ33" s="129"/>
      <c r="HA33" s="129"/>
      <c r="HB33" s="129"/>
      <c r="HC33" s="129"/>
      <c r="HD33" s="129"/>
      <c r="HE33" s="129"/>
      <c r="HF33" s="130"/>
      <c r="HG33" s="128">
        <f>データ!BF7</f>
        <v>59.1</v>
      </c>
      <c r="HH33" s="129"/>
      <c r="HI33" s="129"/>
      <c r="HJ33" s="129"/>
      <c r="HK33" s="129"/>
      <c r="HL33" s="129"/>
      <c r="HM33" s="129"/>
      <c r="HN33" s="129"/>
      <c r="HO33" s="129"/>
      <c r="HP33" s="129"/>
      <c r="HQ33" s="129"/>
      <c r="HR33" s="129"/>
      <c r="HS33" s="129"/>
      <c r="HT33" s="129"/>
      <c r="HU33" s="130"/>
      <c r="HV33" s="128">
        <f>データ!BG7</f>
        <v>74.8</v>
      </c>
      <c r="HW33" s="129"/>
      <c r="HX33" s="129"/>
      <c r="HY33" s="129"/>
      <c r="HZ33" s="129"/>
      <c r="IA33" s="129"/>
      <c r="IB33" s="129"/>
      <c r="IC33" s="129"/>
      <c r="ID33" s="129"/>
      <c r="IE33" s="129"/>
      <c r="IF33" s="129"/>
      <c r="IG33" s="129"/>
      <c r="IH33" s="129"/>
      <c r="II33" s="129"/>
      <c r="IJ33" s="130"/>
      <c r="IK33" s="128">
        <f>データ!BH7</f>
        <v>78</v>
      </c>
      <c r="IL33" s="129"/>
      <c r="IM33" s="129"/>
      <c r="IN33" s="129"/>
      <c r="IO33" s="129"/>
      <c r="IP33" s="129"/>
      <c r="IQ33" s="129"/>
      <c r="IR33" s="129"/>
      <c r="IS33" s="129"/>
      <c r="IT33" s="129"/>
      <c r="IU33" s="129"/>
      <c r="IV33" s="129"/>
      <c r="IW33" s="129"/>
      <c r="IX33" s="129"/>
      <c r="IY33" s="130"/>
      <c r="IZ33" s="128">
        <f>データ!BI7</f>
        <v>83.1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59</v>
      </c>
      <c r="KG33" s="129"/>
      <c r="KH33" s="129"/>
      <c r="KI33" s="129"/>
      <c r="KJ33" s="129"/>
      <c r="KK33" s="129"/>
      <c r="KL33" s="129"/>
      <c r="KM33" s="129"/>
      <c r="KN33" s="129"/>
      <c r="KO33" s="129"/>
      <c r="KP33" s="129"/>
      <c r="KQ33" s="129"/>
      <c r="KR33" s="129"/>
      <c r="KS33" s="129"/>
      <c r="KT33" s="130"/>
      <c r="KU33" s="128">
        <f>データ!BQ7</f>
        <v>47</v>
      </c>
      <c r="KV33" s="129"/>
      <c r="KW33" s="129"/>
      <c r="KX33" s="129"/>
      <c r="KY33" s="129"/>
      <c r="KZ33" s="129"/>
      <c r="LA33" s="129"/>
      <c r="LB33" s="129"/>
      <c r="LC33" s="129"/>
      <c r="LD33" s="129"/>
      <c r="LE33" s="129"/>
      <c r="LF33" s="129"/>
      <c r="LG33" s="129"/>
      <c r="LH33" s="129"/>
      <c r="LI33" s="130"/>
      <c r="LJ33" s="128">
        <f>データ!BR7</f>
        <v>53.8</v>
      </c>
      <c r="LK33" s="129"/>
      <c r="LL33" s="129"/>
      <c r="LM33" s="129"/>
      <c r="LN33" s="129"/>
      <c r="LO33" s="129"/>
      <c r="LP33" s="129"/>
      <c r="LQ33" s="129"/>
      <c r="LR33" s="129"/>
      <c r="LS33" s="129"/>
      <c r="LT33" s="129"/>
      <c r="LU33" s="129"/>
      <c r="LV33" s="129"/>
      <c r="LW33" s="129"/>
      <c r="LX33" s="130"/>
      <c r="LY33" s="128">
        <f>データ!BS7</f>
        <v>56.8</v>
      </c>
      <c r="LZ33" s="129"/>
      <c r="MA33" s="129"/>
      <c r="MB33" s="129"/>
      <c r="MC33" s="129"/>
      <c r="MD33" s="129"/>
      <c r="ME33" s="129"/>
      <c r="MF33" s="129"/>
      <c r="MG33" s="129"/>
      <c r="MH33" s="129"/>
      <c r="MI33" s="129"/>
      <c r="MJ33" s="129"/>
      <c r="MK33" s="129"/>
      <c r="ML33" s="129"/>
      <c r="MM33" s="130"/>
      <c r="MN33" s="128">
        <f>データ!BT7</f>
        <v>66.599999999999994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29516</v>
      </c>
      <c r="Q55" s="138"/>
      <c r="R55" s="138"/>
      <c r="S55" s="138"/>
      <c r="T55" s="138"/>
      <c r="U55" s="138"/>
      <c r="V55" s="138"/>
      <c r="W55" s="138"/>
      <c r="X55" s="138"/>
      <c r="Y55" s="138"/>
      <c r="Z55" s="138"/>
      <c r="AA55" s="138"/>
      <c r="AB55" s="138"/>
      <c r="AC55" s="138"/>
      <c r="AD55" s="139"/>
      <c r="AE55" s="137">
        <f>データ!CB7</f>
        <v>29474</v>
      </c>
      <c r="AF55" s="138"/>
      <c r="AG55" s="138"/>
      <c r="AH55" s="138"/>
      <c r="AI55" s="138"/>
      <c r="AJ55" s="138"/>
      <c r="AK55" s="138"/>
      <c r="AL55" s="138"/>
      <c r="AM55" s="138"/>
      <c r="AN55" s="138"/>
      <c r="AO55" s="138"/>
      <c r="AP55" s="138"/>
      <c r="AQ55" s="138"/>
      <c r="AR55" s="138"/>
      <c r="AS55" s="139"/>
      <c r="AT55" s="137">
        <f>データ!CC7</f>
        <v>30176</v>
      </c>
      <c r="AU55" s="138"/>
      <c r="AV55" s="138"/>
      <c r="AW55" s="138"/>
      <c r="AX55" s="138"/>
      <c r="AY55" s="138"/>
      <c r="AZ55" s="138"/>
      <c r="BA55" s="138"/>
      <c r="BB55" s="138"/>
      <c r="BC55" s="138"/>
      <c r="BD55" s="138"/>
      <c r="BE55" s="138"/>
      <c r="BF55" s="138"/>
      <c r="BG55" s="138"/>
      <c r="BH55" s="139"/>
      <c r="BI55" s="137">
        <f>データ!CD7</f>
        <v>31454</v>
      </c>
      <c r="BJ55" s="138"/>
      <c r="BK55" s="138"/>
      <c r="BL55" s="138"/>
      <c r="BM55" s="138"/>
      <c r="BN55" s="138"/>
      <c r="BO55" s="138"/>
      <c r="BP55" s="138"/>
      <c r="BQ55" s="138"/>
      <c r="BR55" s="138"/>
      <c r="BS55" s="138"/>
      <c r="BT55" s="138"/>
      <c r="BU55" s="138"/>
      <c r="BV55" s="138"/>
      <c r="BW55" s="139"/>
      <c r="BX55" s="137">
        <f>データ!CE7</f>
        <v>30816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13123</v>
      </c>
      <c r="DE55" s="138"/>
      <c r="DF55" s="138"/>
      <c r="DG55" s="138"/>
      <c r="DH55" s="138"/>
      <c r="DI55" s="138"/>
      <c r="DJ55" s="138"/>
      <c r="DK55" s="138"/>
      <c r="DL55" s="138"/>
      <c r="DM55" s="138"/>
      <c r="DN55" s="138"/>
      <c r="DO55" s="138"/>
      <c r="DP55" s="138"/>
      <c r="DQ55" s="138"/>
      <c r="DR55" s="139"/>
      <c r="DS55" s="137">
        <f>データ!CM7</f>
        <v>18311</v>
      </c>
      <c r="DT55" s="138"/>
      <c r="DU55" s="138"/>
      <c r="DV55" s="138"/>
      <c r="DW55" s="138"/>
      <c r="DX55" s="138"/>
      <c r="DY55" s="138"/>
      <c r="DZ55" s="138"/>
      <c r="EA55" s="138"/>
      <c r="EB55" s="138"/>
      <c r="EC55" s="138"/>
      <c r="ED55" s="138"/>
      <c r="EE55" s="138"/>
      <c r="EF55" s="138"/>
      <c r="EG55" s="139"/>
      <c r="EH55" s="137">
        <f>データ!CN7</f>
        <v>16406</v>
      </c>
      <c r="EI55" s="138"/>
      <c r="EJ55" s="138"/>
      <c r="EK55" s="138"/>
      <c r="EL55" s="138"/>
      <c r="EM55" s="138"/>
      <c r="EN55" s="138"/>
      <c r="EO55" s="138"/>
      <c r="EP55" s="138"/>
      <c r="EQ55" s="138"/>
      <c r="ER55" s="138"/>
      <c r="ES55" s="138"/>
      <c r="ET55" s="138"/>
      <c r="EU55" s="138"/>
      <c r="EV55" s="139"/>
      <c r="EW55" s="137">
        <f>データ!CO7</f>
        <v>13944</v>
      </c>
      <c r="EX55" s="138"/>
      <c r="EY55" s="138"/>
      <c r="EZ55" s="138"/>
      <c r="FA55" s="138"/>
      <c r="FB55" s="138"/>
      <c r="FC55" s="138"/>
      <c r="FD55" s="138"/>
      <c r="FE55" s="138"/>
      <c r="FF55" s="138"/>
      <c r="FG55" s="138"/>
      <c r="FH55" s="138"/>
      <c r="FI55" s="138"/>
      <c r="FJ55" s="138"/>
      <c r="FK55" s="139"/>
      <c r="FL55" s="137">
        <f>データ!CP7</f>
        <v>11030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55.8</v>
      </c>
      <c r="GS55" s="129"/>
      <c r="GT55" s="129"/>
      <c r="GU55" s="129"/>
      <c r="GV55" s="129"/>
      <c r="GW55" s="129"/>
      <c r="GX55" s="129"/>
      <c r="GY55" s="129"/>
      <c r="GZ55" s="129"/>
      <c r="HA55" s="129"/>
      <c r="HB55" s="129"/>
      <c r="HC55" s="129"/>
      <c r="HD55" s="129"/>
      <c r="HE55" s="129"/>
      <c r="HF55" s="130"/>
      <c r="HG55" s="128">
        <f>データ!CX7</f>
        <v>91.5</v>
      </c>
      <c r="HH55" s="129"/>
      <c r="HI55" s="129"/>
      <c r="HJ55" s="129"/>
      <c r="HK55" s="129"/>
      <c r="HL55" s="129"/>
      <c r="HM55" s="129"/>
      <c r="HN55" s="129"/>
      <c r="HO55" s="129"/>
      <c r="HP55" s="129"/>
      <c r="HQ55" s="129"/>
      <c r="HR55" s="129"/>
      <c r="HS55" s="129"/>
      <c r="HT55" s="129"/>
      <c r="HU55" s="130"/>
      <c r="HV55" s="128">
        <f>データ!CY7</f>
        <v>71.7</v>
      </c>
      <c r="HW55" s="129"/>
      <c r="HX55" s="129"/>
      <c r="HY55" s="129"/>
      <c r="HZ55" s="129"/>
      <c r="IA55" s="129"/>
      <c r="IB55" s="129"/>
      <c r="IC55" s="129"/>
      <c r="ID55" s="129"/>
      <c r="IE55" s="129"/>
      <c r="IF55" s="129"/>
      <c r="IG55" s="129"/>
      <c r="IH55" s="129"/>
      <c r="II55" s="129"/>
      <c r="IJ55" s="130"/>
      <c r="IK55" s="128">
        <f>データ!CZ7</f>
        <v>70.599999999999994</v>
      </c>
      <c r="IL55" s="129"/>
      <c r="IM55" s="129"/>
      <c r="IN55" s="129"/>
      <c r="IO55" s="129"/>
      <c r="IP55" s="129"/>
      <c r="IQ55" s="129"/>
      <c r="IR55" s="129"/>
      <c r="IS55" s="129"/>
      <c r="IT55" s="129"/>
      <c r="IU55" s="129"/>
      <c r="IV55" s="129"/>
      <c r="IW55" s="129"/>
      <c r="IX55" s="129"/>
      <c r="IY55" s="130"/>
      <c r="IZ55" s="128">
        <f>データ!DA7</f>
        <v>67.5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21.8</v>
      </c>
      <c r="KG55" s="129"/>
      <c r="KH55" s="129"/>
      <c r="KI55" s="129"/>
      <c r="KJ55" s="129"/>
      <c r="KK55" s="129"/>
      <c r="KL55" s="129"/>
      <c r="KM55" s="129"/>
      <c r="KN55" s="129"/>
      <c r="KO55" s="129"/>
      <c r="KP55" s="129"/>
      <c r="KQ55" s="129"/>
      <c r="KR55" s="129"/>
      <c r="KS55" s="129"/>
      <c r="KT55" s="130"/>
      <c r="KU55" s="128">
        <f>データ!DI7</f>
        <v>27.9</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18</v>
      </c>
      <c r="LZ55" s="129"/>
      <c r="MA55" s="129"/>
      <c r="MB55" s="129"/>
      <c r="MC55" s="129"/>
      <c r="MD55" s="129"/>
      <c r="ME55" s="129"/>
      <c r="MF55" s="129"/>
      <c r="MG55" s="129"/>
      <c r="MH55" s="129"/>
      <c r="MI55" s="129"/>
      <c r="MJ55" s="129"/>
      <c r="MK55" s="129"/>
      <c r="ML55" s="129"/>
      <c r="MM55" s="130"/>
      <c r="MN55" s="128">
        <f>データ!DL7</f>
        <v>16.100000000000001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27761</v>
      </c>
      <c r="Q56" s="138"/>
      <c r="R56" s="138"/>
      <c r="S56" s="138"/>
      <c r="T56" s="138"/>
      <c r="U56" s="138"/>
      <c r="V56" s="138"/>
      <c r="W56" s="138"/>
      <c r="X56" s="138"/>
      <c r="Y56" s="138"/>
      <c r="Z56" s="138"/>
      <c r="AA56" s="138"/>
      <c r="AB56" s="138"/>
      <c r="AC56" s="138"/>
      <c r="AD56" s="139"/>
      <c r="AE56" s="137">
        <f>データ!CG7</f>
        <v>29162</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8307</v>
      </c>
      <c r="DE56" s="138"/>
      <c r="DF56" s="138"/>
      <c r="DG56" s="138"/>
      <c r="DH56" s="138"/>
      <c r="DI56" s="138"/>
      <c r="DJ56" s="138"/>
      <c r="DK56" s="138"/>
      <c r="DL56" s="138"/>
      <c r="DM56" s="138"/>
      <c r="DN56" s="138"/>
      <c r="DO56" s="138"/>
      <c r="DP56" s="138"/>
      <c r="DQ56" s="138"/>
      <c r="DR56" s="139"/>
      <c r="DS56" s="137">
        <f>データ!CR7</f>
        <v>8904</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178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74.900000000000006</v>
      </c>
      <c r="DH79" s="129"/>
      <c r="DI79" s="129"/>
      <c r="DJ79" s="129"/>
      <c r="DK79" s="129"/>
      <c r="DL79" s="129"/>
      <c r="DM79" s="129"/>
      <c r="DN79" s="129"/>
      <c r="DO79" s="129"/>
      <c r="DP79" s="129"/>
      <c r="DQ79" s="129"/>
      <c r="DR79" s="129"/>
      <c r="DS79" s="129"/>
      <c r="DT79" s="129"/>
      <c r="DU79" s="130"/>
      <c r="DV79" s="128">
        <f>データ!EE7</f>
        <v>77.7</v>
      </c>
      <c r="DW79" s="129"/>
      <c r="DX79" s="129"/>
      <c r="DY79" s="129"/>
      <c r="DZ79" s="129"/>
      <c r="EA79" s="129"/>
      <c r="EB79" s="129"/>
      <c r="EC79" s="129"/>
      <c r="ED79" s="129"/>
      <c r="EE79" s="129"/>
      <c r="EF79" s="129"/>
      <c r="EG79" s="129"/>
      <c r="EH79" s="129"/>
      <c r="EI79" s="129"/>
      <c r="EJ79" s="130"/>
      <c r="EK79" s="128">
        <f>データ!EF7</f>
        <v>80.3</v>
      </c>
      <c r="EL79" s="129"/>
      <c r="EM79" s="129"/>
      <c r="EN79" s="129"/>
      <c r="EO79" s="129"/>
      <c r="EP79" s="129"/>
      <c r="EQ79" s="129"/>
      <c r="ER79" s="129"/>
      <c r="ES79" s="129"/>
      <c r="ET79" s="129"/>
      <c r="EU79" s="129"/>
      <c r="EV79" s="129"/>
      <c r="EW79" s="129"/>
      <c r="EX79" s="129"/>
      <c r="EY79" s="130"/>
      <c r="EZ79" s="128">
        <f>データ!EG7</f>
        <v>82</v>
      </c>
      <c r="FA79" s="129"/>
      <c r="FB79" s="129"/>
      <c r="FC79" s="129"/>
      <c r="FD79" s="129"/>
      <c r="FE79" s="129"/>
      <c r="FF79" s="129"/>
      <c r="FG79" s="129"/>
      <c r="FH79" s="129"/>
      <c r="FI79" s="129"/>
      <c r="FJ79" s="129"/>
      <c r="FK79" s="129"/>
      <c r="FL79" s="129"/>
      <c r="FM79" s="129"/>
      <c r="FN79" s="130"/>
      <c r="FO79" s="128">
        <f>データ!EH7</f>
        <v>84.4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68.900000000000006</v>
      </c>
      <c r="GU79" s="129"/>
      <c r="GV79" s="129"/>
      <c r="GW79" s="129"/>
      <c r="GX79" s="129"/>
      <c r="GY79" s="129"/>
      <c r="GZ79" s="129"/>
      <c r="HA79" s="129"/>
      <c r="HB79" s="129"/>
      <c r="HC79" s="129"/>
      <c r="HD79" s="129"/>
      <c r="HE79" s="129"/>
      <c r="HF79" s="129"/>
      <c r="HG79" s="129"/>
      <c r="HH79" s="130"/>
      <c r="HI79" s="128">
        <f>データ!EP7</f>
        <v>72.900000000000006</v>
      </c>
      <c r="HJ79" s="129"/>
      <c r="HK79" s="129"/>
      <c r="HL79" s="129"/>
      <c r="HM79" s="129"/>
      <c r="HN79" s="129"/>
      <c r="HO79" s="129"/>
      <c r="HP79" s="129"/>
      <c r="HQ79" s="129"/>
      <c r="HR79" s="129"/>
      <c r="HS79" s="129"/>
      <c r="HT79" s="129"/>
      <c r="HU79" s="129"/>
      <c r="HV79" s="129"/>
      <c r="HW79" s="130"/>
      <c r="HX79" s="128">
        <f>データ!EQ7</f>
        <v>77.599999999999994</v>
      </c>
      <c r="HY79" s="129"/>
      <c r="HZ79" s="129"/>
      <c r="IA79" s="129"/>
      <c r="IB79" s="129"/>
      <c r="IC79" s="129"/>
      <c r="ID79" s="129"/>
      <c r="IE79" s="129"/>
      <c r="IF79" s="129"/>
      <c r="IG79" s="129"/>
      <c r="IH79" s="129"/>
      <c r="II79" s="129"/>
      <c r="IJ79" s="129"/>
      <c r="IK79" s="129"/>
      <c r="IL79" s="130"/>
      <c r="IM79" s="128">
        <f>データ!ER7</f>
        <v>79.5</v>
      </c>
      <c r="IN79" s="129"/>
      <c r="IO79" s="129"/>
      <c r="IP79" s="129"/>
      <c r="IQ79" s="129"/>
      <c r="IR79" s="129"/>
      <c r="IS79" s="129"/>
      <c r="IT79" s="129"/>
      <c r="IU79" s="129"/>
      <c r="IV79" s="129"/>
      <c r="IW79" s="129"/>
      <c r="IX79" s="129"/>
      <c r="IY79" s="129"/>
      <c r="IZ79" s="129"/>
      <c r="JA79" s="130"/>
      <c r="JB79" s="128">
        <f>データ!ES7</f>
        <v>83.7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50677592</v>
      </c>
      <c r="KH79" s="138"/>
      <c r="KI79" s="138"/>
      <c r="KJ79" s="138"/>
      <c r="KK79" s="138"/>
      <c r="KL79" s="138"/>
      <c r="KM79" s="138"/>
      <c r="KN79" s="138"/>
      <c r="KO79" s="138"/>
      <c r="KP79" s="138"/>
      <c r="KQ79" s="138"/>
      <c r="KR79" s="138"/>
      <c r="KS79" s="138"/>
      <c r="KT79" s="138"/>
      <c r="KU79" s="139"/>
      <c r="KV79" s="137">
        <f>データ!FA7</f>
        <v>50595163</v>
      </c>
      <c r="KW79" s="138"/>
      <c r="KX79" s="138"/>
      <c r="KY79" s="138"/>
      <c r="KZ79" s="138"/>
      <c r="LA79" s="138"/>
      <c r="LB79" s="138"/>
      <c r="LC79" s="138"/>
      <c r="LD79" s="138"/>
      <c r="LE79" s="138"/>
      <c r="LF79" s="138"/>
      <c r="LG79" s="138"/>
      <c r="LH79" s="138"/>
      <c r="LI79" s="138"/>
      <c r="LJ79" s="139"/>
      <c r="LK79" s="137">
        <f>データ!FB7</f>
        <v>50576367</v>
      </c>
      <c r="LL79" s="138"/>
      <c r="LM79" s="138"/>
      <c r="LN79" s="138"/>
      <c r="LO79" s="138"/>
      <c r="LP79" s="138"/>
      <c r="LQ79" s="138"/>
      <c r="LR79" s="138"/>
      <c r="LS79" s="138"/>
      <c r="LT79" s="138"/>
      <c r="LU79" s="138"/>
      <c r="LV79" s="138"/>
      <c r="LW79" s="138"/>
      <c r="LX79" s="138"/>
      <c r="LY79" s="139"/>
      <c r="LZ79" s="137">
        <f>データ!FC7</f>
        <v>50794816</v>
      </c>
      <c r="MA79" s="138"/>
      <c r="MB79" s="138"/>
      <c r="MC79" s="138"/>
      <c r="MD79" s="138"/>
      <c r="ME79" s="138"/>
      <c r="MF79" s="138"/>
      <c r="MG79" s="138"/>
      <c r="MH79" s="138"/>
      <c r="MI79" s="138"/>
      <c r="MJ79" s="138"/>
      <c r="MK79" s="138"/>
      <c r="ML79" s="138"/>
      <c r="MM79" s="138"/>
      <c r="MN79" s="139"/>
      <c r="MO79" s="137">
        <f>データ!FD7</f>
        <v>50509714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44774257</v>
      </c>
      <c r="KH80" s="138"/>
      <c r="KI80" s="138"/>
      <c r="KJ80" s="138"/>
      <c r="KK80" s="138"/>
      <c r="KL80" s="138"/>
      <c r="KM80" s="138"/>
      <c r="KN80" s="138"/>
      <c r="KO80" s="138"/>
      <c r="KP80" s="138"/>
      <c r="KQ80" s="138"/>
      <c r="KR80" s="138"/>
      <c r="KS80" s="138"/>
      <c r="KT80" s="138"/>
      <c r="KU80" s="139"/>
      <c r="KV80" s="137">
        <f>データ!FF7</f>
        <v>46069366</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seHxkOq5V2YPsGM3mvJ5nK5ip3GQL5vxduzVQ9//YYNTaYwhASMPLOZ9d+OFNQa/RYWHtAjOMiwXVqOqzUmHg==" saltValue="vcCzvfWTKCVunpsRvFgW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2023</v>
      </c>
      <c r="C6" s="50">
        <f t="shared" ref="C6:M6" si="2">C8</f>
        <v>112089</v>
      </c>
      <c r="D6" s="50">
        <f t="shared" si="2"/>
        <v>46</v>
      </c>
      <c r="E6" s="50">
        <f t="shared" si="2"/>
        <v>6</v>
      </c>
      <c r="F6" s="50">
        <f t="shared" si="2"/>
        <v>0</v>
      </c>
      <c r="G6" s="50">
        <f t="shared" si="2"/>
        <v>1</v>
      </c>
      <c r="H6" s="152" t="str">
        <f>IF(H8&lt;&gt;I8,H8,"")&amp;IF(I8&lt;&gt;J8,I8,"")&amp;"　"&amp;J8</f>
        <v>埼玉県所沢市　市民医療センタ－</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6</v>
      </c>
      <c r="R6" s="50" t="str">
        <f t="shared" si="3"/>
        <v>-</v>
      </c>
      <c r="S6" s="50" t="str">
        <f t="shared" si="3"/>
        <v>ド 訓</v>
      </c>
      <c r="T6" s="50" t="str">
        <f t="shared" si="3"/>
        <v>-</v>
      </c>
      <c r="U6" s="51">
        <f>U8</f>
        <v>343529</v>
      </c>
      <c r="V6" s="51">
        <f>V8</f>
        <v>6246</v>
      </c>
      <c r="W6" s="50" t="str">
        <f>W8</f>
        <v>非該当</v>
      </c>
      <c r="X6" s="50" t="str">
        <f t="shared" ref="X6" si="4">X8</f>
        <v>非該当</v>
      </c>
      <c r="Y6" s="50" t="str">
        <f t="shared" si="3"/>
        <v>１０：１</v>
      </c>
      <c r="Z6" s="51">
        <f t="shared" si="3"/>
        <v>49</v>
      </c>
      <c r="AA6" s="51" t="str">
        <f t="shared" si="3"/>
        <v>-</v>
      </c>
      <c r="AB6" s="51" t="str">
        <f t="shared" si="3"/>
        <v>-</v>
      </c>
      <c r="AC6" s="51" t="str">
        <f t="shared" si="3"/>
        <v>-</v>
      </c>
      <c r="AD6" s="51" t="str">
        <f t="shared" si="3"/>
        <v>-</v>
      </c>
      <c r="AE6" s="51">
        <f t="shared" si="3"/>
        <v>49</v>
      </c>
      <c r="AF6" s="51">
        <f t="shared" si="3"/>
        <v>42</v>
      </c>
      <c r="AG6" s="51" t="str">
        <f t="shared" si="3"/>
        <v>-</v>
      </c>
      <c r="AH6" s="51">
        <f t="shared" si="3"/>
        <v>42</v>
      </c>
      <c r="AI6" s="52">
        <f>IF(AI8="-",NA(),AI8)</f>
        <v>98.3</v>
      </c>
      <c r="AJ6" s="52">
        <f t="shared" ref="AJ6:AR6" si="5">IF(AJ8="-",NA(),AJ8)</f>
        <v>110.3</v>
      </c>
      <c r="AK6" s="52">
        <f t="shared" si="5"/>
        <v>95.6</v>
      </c>
      <c r="AL6" s="52">
        <f t="shared" si="5"/>
        <v>109.7</v>
      </c>
      <c r="AM6" s="52">
        <f t="shared" si="5"/>
        <v>108</v>
      </c>
      <c r="AN6" s="52">
        <f t="shared" si="5"/>
        <v>96.7</v>
      </c>
      <c r="AO6" s="52">
        <f t="shared" si="5"/>
        <v>98</v>
      </c>
      <c r="AP6" s="52">
        <f t="shared" si="5"/>
        <v>101.9</v>
      </c>
      <c r="AQ6" s="52">
        <f t="shared" si="5"/>
        <v>100.9</v>
      </c>
      <c r="AR6" s="52">
        <f t="shared" si="5"/>
        <v>97.1</v>
      </c>
      <c r="AS6" s="52" t="str">
        <f>IF(AS8="-","【-】","【"&amp;SUBSTITUTE(TEXT(AS8,"#,##0.0"),"-","△")&amp;"】")</f>
        <v>【96.6】</v>
      </c>
      <c r="AT6" s="52">
        <f>IF(AT8="-",NA(),AT8)</f>
        <v>77.7</v>
      </c>
      <c r="AU6" s="52">
        <f t="shared" ref="AU6:BC6" si="6">IF(AU8="-",NA(),AU8)</f>
        <v>59.2</v>
      </c>
      <c r="AV6" s="52">
        <f t="shared" si="6"/>
        <v>74.8</v>
      </c>
      <c r="AW6" s="52">
        <f t="shared" si="6"/>
        <v>78</v>
      </c>
      <c r="AX6" s="52">
        <f t="shared" si="6"/>
        <v>83.1</v>
      </c>
      <c r="AY6" s="52">
        <f t="shared" si="6"/>
        <v>67.8</v>
      </c>
      <c r="AZ6" s="52">
        <f t="shared" si="6"/>
        <v>65</v>
      </c>
      <c r="BA6" s="52">
        <f t="shared" si="6"/>
        <v>67.599999999999994</v>
      </c>
      <c r="BB6" s="52">
        <f t="shared" si="6"/>
        <v>65.8</v>
      </c>
      <c r="BC6" s="52">
        <f t="shared" si="6"/>
        <v>64.900000000000006</v>
      </c>
      <c r="BD6" s="52" t="str">
        <f>IF(BD8="-","【-】","【"&amp;SUBSTITUTE(TEXT(BD8,"#,##0.0"),"-","△")&amp;"】")</f>
        <v>【86.6】</v>
      </c>
      <c r="BE6" s="52">
        <f>IF(BE8="-",NA(),BE8)</f>
        <v>77.599999999999994</v>
      </c>
      <c r="BF6" s="52">
        <f t="shared" ref="BF6:BN6" si="7">IF(BF8="-",NA(),BF8)</f>
        <v>59.1</v>
      </c>
      <c r="BG6" s="52">
        <f t="shared" si="7"/>
        <v>74.8</v>
      </c>
      <c r="BH6" s="52">
        <f t="shared" si="7"/>
        <v>78</v>
      </c>
      <c r="BI6" s="52">
        <f t="shared" si="7"/>
        <v>83.1</v>
      </c>
      <c r="BJ6" s="52">
        <f t="shared" si="7"/>
        <v>62.9</v>
      </c>
      <c r="BK6" s="52">
        <f t="shared" si="7"/>
        <v>60.3</v>
      </c>
      <c r="BL6" s="52">
        <f t="shared" si="7"/>
        <v>63.2</v>
      </c>
      <c r="BM6" s="52">
        <f t="shared" si="7"/>
        <v>61.4</v>
      </c>
      <c r="BN6" s="52">
        <f t="shared" si="7"/>
        <v>60.8</v>
      </c>
      <c r="BO6" s="52" t="str">
        <f>IF(BO8="-","【-】","【"&amp;SUBSTITUTE(TEXT(BO8,"#,##0.0"),"-","△")&amp;"】")</f>
        <v>【83.9】</v>
      </c>
      <c r="BP6" s="52">
        <f>IF(BP8="-",NA(),BP8)</f>
        <v>59</v>
      </c>
      <c r="BQ6" s="52">
        <f t="shared" ref="BQ6:BY6" si="8">IF(BQ8="-",NA(),BQ8)</f>
        <v>47</v>
      </c>
      <c r="BR6" s="52">
        <f t="shared" si="8"/>
        <v>53.8</v>
      </c>
      <c r="BS6" s="52">
        <f t="shared" si="8"/>
        <v>56.8</v>
      </c>
      <c r="BT6" s="52">
        <f t="shared" si="8"/>
        <v>66.599999999999994</v>
      </c>
      <c r="BU6" s="52">
        <f t="shared" si="8"/>
        <v>61.4</v>
      </c>
      <c r="BV6" s="52">
        <f t="shared" si="8"/>
        <v>55.9</v>
      </c>
      <c r="BW6" s="52">
        <f t="shared" si="8"/>
        <v>56.5</v>
      </c>
      <c r="BX6" s="52">
        <f t="shared" si="8"/>
        <v>53.9</v>
      </c>
      <c r="BY6" s="52">
        <f t="shared" si="8"/>
        <v>54.9</v>
      </c>
      <c r="BZ6" s="52" t="str">
        <f>IF(BZ8="-","【-】","【"&amp;SUBSTITUTE(TEXT(BZ8,"#,##0.0"),"-","△")&amp;"】")</f>
        <v>【68.7】</v>
      </c>
      <c r="CA6" s="53">
        <f>IF(CA8="-",NA(),CA8)</f>
        <v>29516</v>
      </c>
      <c r="CB6" s="53">
        <f t="shared" ref="CB6:CJ6" si="9">IF(CB8="-",NA(),CB8)</f>
        <v>29474</v>
      </c>
      <c r="CC6" s="53">
        <f t="shared" si="9"/>
        <v>30176</v>
      </c>
      <c r="CD6" s="53">
        <f t="shared" si="9"/>
        <v>31454</v>
      </c>
      <c r="CE6" s="53">
        <f t="shared" si="9"/>
        <v>30816</v>
      </c>
      <c r="CF6" s="53">
        <f t="shared" si="9"/>
        <v>27761</v>
      </c>
      <c r="CG6" s="53">
        <f t="shared" si="9"/>
        <v>29162</v>
      </c>
      <c r="CH6" s="53">
        <f t="shared" si="9"/>
        <v>29802</v>
      </c>
      <c r="CI6" s="53">
        <f t="shared" si="9"/>
        <v>30895</v>
      </c>
      <c r="CJ6" s="53">
        <f t="shared" si="9"/>
        <v>31269</v>
      </c>
      <c r="CK6" s="52" t="str">
        <f>IF(CK8="-","【-】","【"&amp;SUBSTITUTE(TEXT(CK8,"#,##0"),"-","△")&amp;"】")</f>
        <v>【62,428】</v>
      </c>
      <c r="CL6" s="53">
        <f>IF(CL8="-",NA(),CL8)</f>
        <v>13123</v>
      </c>
      <c r="CM6" s="53">
        <f t="shared" ref="CM6:CU6" si="10">IF(CM8="-",NA(),CM8)</f>
        <v>18311</v>
      </c>
      <c r="CN6" s="53">
        <f t="shared" si="10"/>
        <v>16406</v>
      </c>
      <c r="CO6" s="53">
        <f t="shared" si="10"/>
        <v>13944</v>
      </c>
      <c r="CP6" s="53">
        <f t="shared" si="10"/>
        <v>11030</v>
      </c>
      <c r="CQ6" s="53">
        <f t="shared" si="10"/>
        <v>8307</v>
      </c>
      <c r="CR6" s="53">
        <f t="shared" si="10"/>
        <v>8904</v>
      </c>
      <c r="CS6" s="53">
        <f t="shared" si="10"/>
        <v>9068</v>
      </c>
      <c r="CT6" s="53">
        <f t="shared" si="10"/>
        <v>9435</v>
      </c>
      <c r="CU6" s="53">
        <f t="shared" si="10"/>
        <v>9319</v>
      </c>
      <c r="CV6" s="52" t="str">
        <f>IF(CV8="-","【-】","【"&amp;SUBSTITUTE(TEXT(CV8,"#,##0"),"-","△")&amp;"】")</f>
        <v>【18,236】</v>
      </c>
      <c r="CW6" s="52">
        <f>IF(CW8="-",NA(),CW8)</f>
        <v>55.8</v>
      </c>
      <c r="CX6" s="52">
        <f t="shared" ref="CX6:DF6" si="11">IF(CX8="-",NA(),CX8)</f>
        <v>91.5</v>
      </c>
      <c r="CY6" s="52">
        <f t="shared" si="11"/>
        <v>71.7</v>
      </c>
      <c r="CZ6" s="52">
        <f t="shared" si="11"/>
        <v>70.599999999999994</v>
      </c>
      <c r="DA6" s="52">
        <f t="shared" si="11"/>
        <v>67.5</v>
      </c>
      <c r="DB6" s="52">
        <f t="shared" si="11"/>
        <v>80.099999999999994</v>
      </c>
      <c r="DC6" s="52">
        <f t="shared" si="11"/>
        <v>87.1</v>
      </c>
      <c r="DD6" s="52">
        <f t="shared" si="11"/>
        <v>84.5</v>
      </c>
      <c r="DE6" s="52">
        <f t="shared" si="11"/>
        <v>86</v>
      </c>
      <c r="DF6" s="52">
        <f t="shared" si="11"/>
        <v>87.4</v>
      </c>
      <c r="DG6" s="52" t="str">
        <f>IF(DG8="-","【-】","【"&amp;SUBSTITUTE(TEXT(DG8,"#,##0.0"),"-","△")&amp;"】")</f>
        <v>【56.1】</v>
      </c>
      <c r="DH6" s="52">
        <f>IF(DH8="-",NA(),DH8)</f>
        <v>21.8</v>
      </c>
      <c r="DI6" s="52">
        <f t="shared" ref="DI6:DQ6" si="12">IF(DI8="-",NA(),DI8)</f>
        <v>27.9</v>
      </c>
      <c r="DJ6" s="52">
        <f t="shared" si="12"/>
        <v>21.5</v>
      </c>
      <c r="DK6" s="52">
        <f t="shared" si="12"/>
        <v>18</v>
      </c>
      <c r="DL6" s="52">
        <f t="shared" si="12"/>
        <v>16.100000000000001</v>
      </c>
      <c r="DM6" s="52">
        <f t="shared" si="12"/>
        <v>16</v>
      </c>
      <c r="DN6" s="52">
        <f t="shared" si="12"/>
        <v>15.9</v>
      </c>
      <c r="DO6" s="52">
        <f t="shared" si="12"/>
        <v>14.9</v>
      </c>
      <c r="DP6" s="52">
        <f t="shared" si="12"/>
        <v>15.6</v>
      </c>
      <c r="DQ6" s="52">
        <f t="shared" si="12"/>
        <v>15.4</v>
      </c>
      <c r="DR6" s="52" t="str">
        <f>IF(DR8="-","【-】","【"&amp;SUBSTITUTE(TEXT(DR8,"#,##0.0"),"-","△")&amp;"】")</f>
        <v>【26.4】</v>
      </c>
      <c r="DS6" s="52">
        <f>IF(DS8="-",NA(),DS8)</f>
        <v>0</v>
      </c>
      <c r="DT6" s="52">
        <f t="shared" ref="DT6:EB6" si="13">IF(DT8="-",NA(),DT8)</f>
        <v>0</v>
      </c>
      <c r="DU6" s="52">
        <f t="shared" si="13"/>
        <v>0</v>
      </c>
      <c r="DV6" s="52">
        <f t="shared" si="13"/>
        <v>0</v>
      </c>
      <c r="DW6" s="52">
        <f t="shared" si="13"/>
        <v>0</v>
      </c>
      <c r="DX6" s="52">
        <f t="shared" si="13"/>
        <v>121.7</v>
      </c>
      <c r="DY6" s="52">
        <f t="shared" si="13"/>
        <v>132.30000000000001</v>
      </c>
      <c r="DZ6" s="52">
        <f t="shared" si="13"/>
        <v>141.6</v>
      </c>
      <c r="EA6" s="52">
        <f t="shared" si="13"/>
        <v>141.5</v>
      </c>
      <c r="EB6" s="52">
        <f t="shared" si="13"/>
        <v>147.4</v>
      </c>
      <c r="EC6" s="52" t="str">
        <f>IF(EC8="-","【-】","【"&amp;SUBSTITUTE(TEXT(EC8,"#,##0.0"),"-","△")&amp;"】")</f>
        <v>【54.5】</v>
      </c>
      <c r="ED6" s="52">
        <f>IF(ED8="-",NA(),ED8)</f>
        <v>74.900000000000006</v>
      </c>
      <c r="EE6" s="52">
        <f t="shared" ref="EE6:EM6" si="14">IF(EE8="-",NA(),EE8)</f>
        <v>77.7</v>
      </c>
      <c r="EF6" s="52">
        <f t="shared" si="14"/>
        <v>80.3</v>
      </c>
      <c r="EG6" s="52">
        <f t="shared" si="14"/>
        <v>82</v>
      </c>
      <c r="EH6" s="52">
        <f t="shared" si="14"/>
        <v>84.4</v>
      </c>
      <c r="EI6" s="52">
        <f t="shared" si="14"/>
        <v>55.4</v>
      </c>
      <c r="EJ6" s="52">
        <f t="shared" si="14"/>
        <v>57.6</v>
      </c>
      <c r="EK6" s="52">
        <f t="shared" si="14"/>
        <v>56.9</v>
      </c>
      <c r="EL6" s="52">
        <f t="shared" si="14"/>
        <v>57.9</v>
      </c>
      <c r="EM6" s="52">
        <f t="shared" si="14"/>
        <v>59.3</v>
      </c>
      <c r="EN6" s="52" t="str">
        <f>IF(EN8="-","【-】","【"&amp;SUBSTITUTE(TEXT(EN8,"#,##0.0"),"-","△")&amp;"】")</f>
        <v>【57.0】</v>
      </c>
      <c r="EO6" s="52">
        <f>IF(EO8="-",NA(),EO8)</f>
        <v>68.900000000000006</v>
      </c>
      <c r="EP6" s="52">
        <f t="shared" ref="EP6:EX6" si="15">IF(EP8="-",NA(),EP8)</f>
        <v>72.900000000000006</v>
      </c>
      <c r="EQ6" s="52">
        <f t="shared" si="15"/>
        <v>77.599999999999994</v>
      </c>
      <c r="ER6" s="52">
        <f t="shared" si="15"/>
        <v>79.5</v>
      </c>
      <c r="ES6" s="52">
        <f t="shared" si="15"/>
        <v>83.7</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50677592</v>
      </c>
      <c r="FA6" s="53">
        <f t="shared" ref="FA6:FI6" si="16">IF(FA8="-",NA(),FA8)</f>
        <v>50595163</v>
      </c>
      <c r="FB6" s="53">
        <f t="shared" si="16"/>
        <v>50576367</v>
      </c>
      <c r="FC6" s="53">
        <f t="shared" si="16"/>
        <v>50794816</v>
      </c>
      <c r="FD6" s="53">
        <f t="shared" si="16"/>
        <v>50509714</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160</v>
      </c>
      <c r="B7" s="50">
        <f t="shared" ref="B7:AH7" si="17">B8</f>
        <v>2023</v>
      </c>
      <c r="C7" s="50">
        <f t="shared" si="17"/>
        <v>112089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6</v>
      </c>
      <c r="R7" s="50" t="str">
        <f t="shared" si="17"/>
        <v>-</v>
      </c>
      <c r="S7" s="50" t="str">
        <f t="shared" si="17"/>
        <v>ド 訓</v>
      </c>
      <c r="T7" s="50" t="str">
        <f t="shared" si="17"/>
        <v>-</v>
      </c>
      <c r="U7" s="51">
        <f>U8</f>
        <v>343529</v>
      </c>
      <c r="V7" s="51">
        <f>V8</f>
        <v>6246</v>
      </c>
      <c r="W7" s="50" t="str">
        <f>W8</f>
        <v>非該当</v>
      </c>
      <c r="X7" s="50" t="str">
        <f t="shared" si="17"/>
        <v>非該当</v>
      </c>
      <c r="Y7" s="50" t="str">
        <f t="shared" si="17"/>
        <v>１０：１</v>
      </c>
      <c r="Z7" s="51">
        <f t="shared" si="17"/>
        <v>49</v>
      </c>
      <c r="AA7" s="51" t="str">
        <f t="shared" si="17"/>
        <v>-</v>
      </c>
      <c r="AB7" s="51" t="str">
        <f t="shared" si="17"/>
        <v>-</v>
      </c>
      <c r="AC7" s="51" t="str">
        <f t="shared" si="17"/>
        <v>-</v>
      </c>
      <c r="AD7" s="51" t="str">
        <f t="shared" si="17"/>
        <v>-</v>
      </c>
      <c r="AE7" s="51">
        <f t="shared" si="17"/>
        <v>49</v>
      </c>
      <c r="AF7" s="51">
        <f t="shared" si="17"/>
        <v>42</v>
      </c>
      <c r="AG7" s="51" t="str">
        <f t="shared" si="17"/>
        <v>-</v>
      </c>
      <c r="AH7" s="51">
        <f t="shared" si="17"/>
        <v>42</v>
      </c>
      <c r="AI7" s="52">
        <f>AI8</f>
        <v>98.3</v>
      </c>
      <c r="AJ7" s="52">
        <f t="shared" ref="AJ7:AR7" si="18">AJ8</f>
        <v>110.3</v>
      </c>
      <c r="AK7" s="52">
        <f t="shared" si="18"/>
        <v>95.6</v>
      </c>
      <c r="AL7" s="52">
        <f t="shared" si="18"/>
        <v>109.7</v>
      </c>
      <c r="AM7" s="52">
        <f t="shared" si="18"/>
        <v>108</v>
      </c>
      <c r="AN7" s="52">
        <f t="shared" si="18"/>
        <v>96.7</v>
      </c>
      <c r="AO7" s="52">
        <f t="shared" si="18"/>
        <v>98</v>
      </c>
      <c r="AP7" s="52">
        <f t="shared" si="18"/>
        <v>101.9</v>
      </c>
      <c r="AQ7" s="52">
        <f t="shared" si="18"/>
        <v>100.9</v>
      </c>
      <c r="AR7" s="52">
        <f t="shared" si="18"/>
        <v>97.1</v>
      </c>
      <c r="AS7" s="52"/>
      <c r="AT7" s="52">
        <f>AT8</f>
        <v>77.7</v>
      </c>
      <c r="AU7" s="52">
        <f t="shared" ref="AU7:BC7" si="19">AU8</f>
        <v>59.2</v>
      </c>
      <c r="AV7" s="52">
        <f t="shared" si="19"/>
        <v>74.8</v>
      </c>
      <c r="AW7" s="52">
        <f t="shared" si="19"/>
        <v>78</v>
      </c>
      <c r="AX7" s="52">
        <f t="shared" si="19"/>
        <v>83.1</v>
      </c>
      <c r="AY7" s="52">
        <f t="shared" si="19"/>
        <v>67.8</v>
      </c>
      <c r="AZ7" s="52">
        <f t="shared" si="19"/>
        <v>65</v>
      </c>
      <c r="BA7" s="52">
        <f t="shared" si="19"/>
        <v>67.599999999999994</v>
      </c>
      <c r="BB7" s="52">
        <f t="shared" si="19"/>
        <v>65.8</v>
      </c>
      <c r="BC7" s="52">
        <f t="shared" si="19"/>
        <v>64.900000000000006</v>
      </c>
      <c r="BD7" s="52"/>
      <c r="BE7" s="52">
        <f>BE8</f>
        <v>77.599999999999994</v>
      </c>
      <c r="BF7" s="52">
        <f t="shared" ref="BF7:BN7" si="20">BF8</f>
        <v>59.1</v>
      </c>
      <c r="BG7" s="52">
        <f t="shared" si="20"/>
        <v>74.8</v>
      </c>
      <c r="BH7" s="52">
        <f t="shared" si="20"/>
        <v>78</v>
      </c>
      <c r="BI7" s="52">
        <f t="shared" si="20"/>
        <v>83.1</v>
      </c>
      <c r="BJ7" s="52">
        <f t="shared" si="20"/>
        <v>62.9</v>
      </c>
      <c r="BK7" s="52">
        <f t="shared" si="20"/>
        <v>60.3</v>
      </c>
      <c r="BL7" s="52">
        <f t="shared" si="20"/>
        <v>63.2</v>
      </c>
      <c r="BM7" s="52">
        <f t="shared" si="20"/>
        <v>61.4</v>
      </c>
      <c r="BN7" s="52">
        <f t="shared" si="20"/>
        <v>60.8</v>
      </c>
      <c r="BO7" s="52"/>
      <c r="BP7" s="52">
        <f>BP8</f>
        <v>59</v>
      </c>
      <c r="BQ7" s="52">
        <f t="shared" ref="BQ7:BY7" si="21">BQ8</f>
        <v>47</v>
      </c>
      <c r="BR7" s="52">
        <f t="shared" si="21"/>
        <v>53.8</v>
      </c>
      <c r="BS7" s="52">
        <f t="shared" si="21"/>
        <v>56.8</v>
      </c>
      <c r="BT7" s="52">
        <f t="shared" si="21"/>
        <v>66.599999999999994</v>
      </c>
      <c r="BU7" s="52">
        <f t="shared" si="21"/>
        <v>61.4</v>
      </c>
      <c r="BV7" s="52">
        <f t="shared" si="21"/>
        <v>55.9</v>
      </c>
      <c r="BW7" s="52">
        <f t="shared" si="21"/>
        <v>56.5</v>
      </c>
      <c r="BX7" s="52">
        <f t="shared" si="21"/>
        <v>53.9</v>
      </c>
      <c r="BY7" s="52">
        <f t="shared" si="21"/>
        <v>54.9</v>
      </c>
      <c r="BZ7" s="52"/>
      <c r="CA7" s="53">
        <f>CA8</f>
        <v>29516</v>
      </c>
      <c r="CB7" s="53">
        <f t="shared" ref="CB7:CJ7" si="22">CB8</f>
        <v>29474</v>
      </c>
      <c r="CC7" s="53">
        <f t="shared" si="22"/>
        <v>30176</v>
      </c>
      <c r="CD7" s="53">
        <f t="shared" si="22"/>
        <v>31454</v>
      </c>
      <c r="CE7" s="53">
        <f t="shared" si="22"/>
        <v>30816</v>
      </c>
      <c r="CF7" s="53">
        <f t="shared" si="22"/>
        <v>27761</v>
      </c>
      <c r="CG7" s="53">
        <f t="shared" si="22"/>
        <v>29162</v>
      </c>
      <c r="CH7" s="53">
        <f t="shared" si="22"/>
        <v>29802</v>
      </c>
      <c r="CI7" s="53">
        <f t="shared" si="22"/>
        <v>30895</v>
      </c>
      <c r="CJ7" s="53">
        <f t="shared" si="22"/>
        <v>31269</v>
      </c>
      <c r="CK7" s="52"/>
      <c r="CL7" s="53">
        <f>CL8</f>
        <v>13123</v>
      </c>
      <c r="CM7" s="53">
        <f t="shared" ref="CM7:CU7" si="23">CM8</f>
        <v>18311</v>
      </c>
      <c r="CN7" s="53">
        <f t="shared" si="23"/>
        <v>16406</v>
      </c>
      <c r="CO7" s="53">
        <f t="shared" si="23"/>
        <v>13944</v>
      </c>
      <c r="CP7" s="53">
        <f t="shared" si="23"/>
        <v>11030</v>
      </c>
      <c r="CQ7" s="53">
        <f t="shared" si="23"/>
        <v>8307</v>
      </c>
      <c r="CR7" s="53">
        <f t="shared" si="23"/>
        <v>8904</v>
      </c>
      <c r="CS7" s="53">
        <f t="shared" si="23"/>
        <v>9068</v>
      </c>
      <c r="CT7" s="53">
        <f t="shared" si="23"/>
        <v>9435</v>
      </c>
      <c r="CU7" s="53">
        <f t="shared" si="23"/>
        <v>9319</v>
      </c>
      <c r="CV7" s="52"/>
      <c r="CW7" s="52">
        <f>CW8</f>
        <v>55.8</v>
      </c>
      <c r="CX7" s="52">
        <f t="shared" ref="CX7:DF7" si="24">CX8</f>
        <v>91.5</v>
      </c>
      <c r="CY7" s="52">
        <f t="shared" si="24"/>
        <v>71.7</v>
      </c>
      <c r="CZ7" s="52">
        <f t="shared" si="24"/>
        <v>70.599999999999994</v>
      </c>
      <c r="DA7" s="52">
        <f t="shared" si="24"/>
        <v>67.5</v>
      </c>
      <c r="DB7" s="52">
        <f t="shared" si="24"/>
        <v>80.099999999999994</v>
      </c>
      <c r="DC7" s="52">
        <f t="shared" si="24"/>
        <v>87.1</v>
      </c>
      <c r="DD7" s="52">
        <f t="shared" si="24"/>
        <v>84.5</v>
      </c>
      <c r="DE7" s="52">
        <f t="shared" si="24"/>
        <v>86</v>
      </c>
      <c r="DF7" s="52">
        <f t="shared" si="24"/>
        <v>87.4</v>
      </c>
      <c r="DG7" s="52"/>
      <c r="DH7" s="52">
        <f>DH8</f>
        <v>21.8</v>
      </c>
      <c r="DI7" s="52">
        <f t="shared" ref="DI7:DQ7" si="25">DI8</f>
        <v>27.9</v>
      </c>
      <c r="DJ7" s="52">
        <f t="shared" si="25"/>
        <v>21.5</v>
      </c>
      <c r="DK7" s="52">
        <f t="shared" si="25"/>
        <v>18</v>
      </c>
      <c r="DL7" s="52">
        <f t="shared" si="25"/>
        <v>16.100000000000001</v>
      </c>
      <c r="DM7" s="52">
        <f t="shared" si="25"/>
        <v>16</v>
      </c>
      <c r="DN7" s="52">
        <f t="shared" si="25"/>
        <v>15.9</v>
      </c>
      <c r="DO7" s="52">
        <f t="shared" si="25"/>
        <v>14.9</v>
      </c>
      <c r="DP7" s="52">
        <f t="shared" si="25"/>
        <v>15.6</v>
      </c>
      <c r="DQ7" s="52">
        <f t="shared" si="25"/>
        <v>15.4</v>
      </c>
      <c r="DR7" s="52"/>
      <c r="DS7" s="52">
        <f>DS8</f>
        <v>0</v>
      </c>
      <c r="DT7" s="52">
        <f t="shared" ref="DT7:EB7" si="26">DT8</f>
        <v>0</v>
      </c>
      <c r="DU7" s="52">
        <f t="shared" si="26"/>
        <v>0</v>
      </c>
      <c r="DV7" s="52">
        <f t="shared" si="26"/>
        <v>0</v>
      </c>
      <c r="DW7" s="52">
        <f t="shared" si="26"/>
        <v>0</v>
      </c>
      <c r="DX7" s="52">
        <f t="shared" si="26"/>
        <v>121.7</v>
      </c>
      <c r="DY7" s="52">
        <f t="shared" si="26"/>
        <v>132.30000000000001</v>
      </c>
      <c r="DZ7" s="52">
        <f t="shared" si="26"/>
        <v>141.6</v>
      </c>
      <c r="EA7" s="52">
        <f t="shared" si="26"/>
        <v>141.5</v>
      </c>
      <c r="EB7" s="52">
        <f t="shared" si="26"/>
        <v>147.4</v>
      </c>
      <c r="EC7" s="52"/>
      <c r="ED7" s="52">
        <f>ED8</f>
        <v>74.900000000000006</v>
      </c>
      <c r="EE7" s="52">
        <f t="shared" ref="EE7:EM7" si="27">EE8</f>
        <v>77.7</v>
      </c>
      <c r="EF7" s="52">
        <f t="shared" si="27"/>
        <v>80.3</v>
      </c>
      <c r="EG7" s="52">
        <f t="shared" si="27"/>
        <v>82</v>
      </c>
      <c r="EH7" s="52">
        <f t="shared" si="27"/>
        <v>84.4</v>
      </c>
      <c r="EI7" s="52">
        <f t="shared" si="27"/>
        <v>55.4</v>
      </c>
      <c r="EJ7" s="52">
        <f t="shared" si="27"/>
        <v>57.6</v>
      </c>
      <c r="EK7" s="52">
        <f t="shared" si="27"/>
        <v>56.9</v>
      </c>
      <c r="EL7" s="52">
        <f t="shared" si="27"/>
        <v>57.9</v>
      </c>
      <c r="EM7" s="52">
        <f t="shared" si="27"/>
        <v>59.3</v>
      </c>
      <c r="EN7" s="52"/>
      <c r="EO7" s="52">
        <f>EO8</f>
        <v>68.900000000000006</v>
      </c>
      <c r="EP7" s="52">
        <f t="shared" ref="EP7:EX7" si="28">EP8</f>
        <v>72.900000000000006</v>
      </c>
      <c r="EQ7" s="52">
        <f t="shared" si="28"/>
        <v>77.599999999999994</v>
      </c>
      <c r="ER7" s="52">
        <f t="shared" si="28"/>
        <v>79.5</v>
      </c>
      <c r="ES7" s="52">
        <f t="shared" si="28"/>
        <v>83.7</v>
      </c>
      <c r="ET7" s="52">
        <f t="shared" si="28"/>
        <v>72</v>
      </c>
      <c r="EU7" s="52">
        <f t="shared" si="28"/>
        <v>72.3</v>
      </c>
      <c r="EV7" s="52">
        <f t="shared" si="28"/>
        <v>71.5</v>
      </c>
      <c r="EW7" s="52">
        <f t="shared" si="28"/>
        <v>72.099999999999994</v>
      </c>
      <c r="EX7" s="52">
        <f t="shared" si="28"/>
        <v>71.900000000000006</v>
      </c>
      <c r="EY7" s="52"/>
      <c r="EZ7" s="53">
        <f>EZ8</f>
        <v>50677592</v>
      </c>
      <c r="FA7" s="53">
        <f t="shared" ref="FA7:FI7" si="29">FA8</f>
        <v>50595163</v>
      </c>
      <c r="FB7" s="53">
        <f t="shared" si="29"/>
        <v>50576367</v>
      </c>
      <c r="FC7" s="53">
        <f t="shared" si="29"/>
        <v>50794816</v>
      </c>
      <c r="FD7" s="53">
        <f t="shared" si="29"/>
        <v>50509714</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112089</v>
      </c>
      <c r="D8" s="55">
        <v>46</v>
      </c>
      <c r="E8" s="55">
        <v>6</v>
      </c>
      <c r="F8" s="55">
        <v>0</v>
      </c>
      <c r="G8" s="55">
        <v>1</v>
      </c>
      <c r="H8" s="55" t="s">
        <v>161</v>
      </c>
      <c r="I8" s="55" t="s">
        <v>162</v>
      </c>
      <c r="J8" s="55" t="s">
        <v>163</v>
      </c>
      <c r="K8" s="55" t="s">
        <v>164</v>
      </c>
      <c r="L8" s="55" t="s">
        <v>165</v>
      </c>
      <c r="M8" s="55" t="s">
        <v>166</v>
      </c>
      <c r="N8" s="55" t="s">
        <v>167</v>
      </c>
      <c r="O8" s="55" t="s">
        <v>168</v>
      </c>
      <c r="P8" s="55" t="s">
        <v>169</v>
      </c>
      <c r="Q8" s="56">
        <v>6</v>
      </c>
      <c r="R8" s="55" t="s">
        <v>40</v>
      </c>
      <c r="S8" s="55" t="s">
        <v>170</v>
      </c>
      <c r="T8" s="55" t="s">
        <v>40</v>
      </c>
      <c r="U8" s="56">
        <v>343529</v>
      </c>
      <c r="V8" s="56">
        <v>6246</v>
      </c>
      <c r="W8" s="55" t="s">
        <v>171</v>
      </c>
      <c r="X8" s="55" t="s">
        <v>171</v>
      </c>
      <c r="Y8" s="57" t="s">
        <v>172</v>
      </c>
      <c r="Z8" s="56">
        <v>49</v>
      </c>
      <c r="AA8" s="56" t="s">
        <v>40</v>
      </c>
      <c r="AB8" s="56" t="s">
        <v>40</v>
      </c>
      <c r="AC8" s="56" t="s">
        <v>40</v>
      </c>
      <c r="AD8" s="56" t="s">
        <v>40</v>
      </c>
      <c r="AE8" s="56">
        <v>49</v>
      </c>
      <c r="AF8" s="56">
        <v>42</v>
      </c>
      <c r="AG8" s="56" t="s">
        <v>40</v>
      </c>
      <c r="AH8" s="56">
        <v>42</v>
      </c>
      <c r="AI8" s="58">
        <v>98.3</v>
      </c>
      <c r="AJ8" s="58">
        <v>110.3</v>
      </c>
      <c r="AK8" s="58">
        <v>95.6</v>
      </c>
      <c r="AL8" s="58">
        <v>109.7</v>
      </c>
      <c r="AM8" s="58">
        <v>108</v>
      </c>
      <c r="AN8" s="58">
        <v>96.7</v>
      </c>
      <c r="AO8" s="58">
        <v>98</v>
      </c>
      <c r="AP8" s="58">
        <v>101.9</v>
      </c>
      <c r="AQ8" s="58">
        <v>100.9</v>
      </c>
      <c r="AR8" s="58">
        <v>97.1</v>
      </c>
      <c r="AS8" s="58">
        <v>96.6</v>
      </c>
      <c r="AT8" s="58">
        <v>77.7</v>
      </c>
      <c r="AU8" s="58">
        <v>59.2</v>
      </c>
      <c r="AV8" s="58">
        <v>74.8</v>
      </c>
      <c r="AW8" s="58">
        <v>78</v>
      </c>
      <c r="AX8" s="58">
        <v>83.1</v>
      </c>
      <c r="AY8" s="58">
        <v>67.8</v>
      </c>
      <c r="AZ8" s="58">
        <v>65</v>
      </c>
      <c r="BA8" s="58">
        <v>67.599999999999994</v>
      </c>
      <c r="BB8" s="58">
        <v>65.8</v>
      </c>
      <c r="BC8" s="58">
        <v>64.900000000000006</v>
      </c>
      <c r="BD8" s="58">
        <v>86.6</v>
      </c>
      <c r="BE8" s="59">
        <v>77.599999999999994</v>
      </c>
      <c r="BF8" s="59">
        <v>59.1</v>
      </c>
      <c r="BG8" s="59">
        <v>74.8</v>
      </c>
      <c r="BH8" s="59">
        <v>78</v>
      </c>
      <c r="BI8" s="59">
        <v>83.1</v>
      </c>
      <c r="BJ8" s="59">
        <v>62.9</v>
      </c>
      <c r="BK8" s="59">
        <v>60.3</v>
      </c>
      <c r="BL8" s="59">
        <v>63.2</v>
      </c>
      <c r="BM8" s="59">
        <v>61.4</v>
      </c>
      <c r="BN8" s="59">
        <v>60.8</v>
      </c>
      <c r="BO8" s="59">
        <v>83.9</v>
      </c>
      <c r="BP8" s="58">
        <v>59</v>
      </c>
      <c r="BQ8" s="58">
        <v>47</v>
      </c>
      <c r="BR8" s="58">
        <v>53.8</v>
      </c>
      <c r="BS8" s="58">
        <v>56.8</v>
      </c>
      <c r="BT8" s="58">
        <v>66.599999999999994</v>
      </c>
      <c r="BU8" s="58">
        <v>61.4</v>
      </c>
      <c r="BV8" s="58">
        <v>55.9</v>
      </c>
      <c r="BW8" s="58">
        <v>56.5</v>
      </c>
      <c r="BX8" s="58">
        <v>53.9</v>
      </c>
      <c r="BY8" s="58">
        <v>54.9</v>
      </c>
      <c r="BZ8" s="58">
        <v>68.7</v>
      </c>
      <c r="CA8" s="59">
        <v>29516</v>
      </c>
      <c r="CB8" s="59">
        <v>29474</v>
      </c>
      <c r="CC8" s="59">
        <v>30176</v>
      </c>
      <c r="CD8" s="59">
        <v>31454</v>
      </c>
      <c r="CE8" s="59">
        <v>30816</v>
      </c>
      <c r="CF8" s="59">
        <v>27761</v>
      </c>
      <c r="CG8" s="59">
        <v>29162</v>
      </c>
      <c r="CH8" s="59">
        <v>29802</v>
      </c>
      <c r="CI8" s="59">
        <v>30895</v>
      </c>
      <c r="CJ8" s="59">
        <v>31269</v>
      </c>
      <c r="CK8" s="58">
        <v>62428</v>
      </c>
      <c r="CL8" s="59">
        <v>13123</v>
      </c>
      <c r="CM8" s="59">
        <v>18311</v>
      </c>
      <c r="CN8" s="59">
        <v>16406</v>
      </c>
      <c r="CO8" s="59">
        <v>13944</v>
      </c>
      <c r="CP8" s="59">
        <v>11030</v>
      </c>
      <c r="CQ8" s="59">
        <v>8307</v>
      </c>
      <c r="CR8" s="59">
        <v>8904</v>
      </c>
      <c r="CS8" s="59">
        <v>9068</v>
      </c>
      <c r="CT8" s="59">
        <v>9435</v>
      </c>
      <c r="CU8" s="59">
        <v>9319</v>
      </c>
      <c r="CV8" s="58">
        <v>18236</v>
      </c>
      <c r="CW8" s="59">
        <v>55.8</v>
      </c>
      <c r="CX8" s="59">
        <v>91.5</v>
      </c>
      <c r="CY8" s="59">
        <v>71.7</v>
      </c>
      <c r="CZ8" s="59">
        <v>70.599999999999994</v>
      </c>
      <c r="DA8" s="59">
        <v>67.5</v>
      </c>
      <c r="DB8" s="59">
        <v>80.099999999999994</v>
      </c>
      <c r="DC8" s="59">
        <v>87.1</v>
      </c>
      <c r="DD8" s="59">
        <v>84.5</v>
      </c>
      <c r="DE8" s="59">
        <v>86</v>
      </c>
      <c r="DF8" s="59">
        <v>87.4</v>
      </c>
      <c r="DG8" s="59">
        <v>56.1</v>
      </c>
      <c r="DH8" s="59">
        <v>21.8</v>
      </c>
      <c r="DI8" s="59">
        <v>27.9</v>
      </c>
      <c r="DJ8" s="59">
        <v>21.5</v>
      </c>
      <c r="DK8" s="59">
        <v>18</v>
      </c>
      <c r="DL8" s="59">
        <v>16.100000000000001</v>
      </c>
      <c r="DM8" s="59">
        <v>16</v>
      </c>
      <c r="DN8" s="59">
        <v>15.9</v>
      </c>
      <c r="DO8" s="59">
        <v>14.9</v>
      </c>
      <c r="DP8" s="59">
        <v>15.6</v>
      </c>
      <c r="DQ8" s="59">
        <v>15.4</v>
      </c>
      <c r="DR8" s="59">
        <v>26.4</v>
      </c>
      <c r="DS8" s="59">
        <v>0</v>
      </c>
      <c r="DT8" s="59">
        <v>0</v>
      </c>
      <c r="DU8" s="59">
        <v>0</v>
      </c>
      <c r="DV8" s="59">
        <v>0</v>
      </c>
      <c r="DW8" s="59">
        <v>0</v>
      </c>
      <c r="DX8" s="59">
        <v>121.7</v>
      </c>
      <c r="DY8" s="59">
        <v>132.30000000000001</v>
      </c>
      <c r="DZ8" s="59">
        <v>141.6</v>
      </c>
      <c r="EA8" s="59">
        <v>141.5</v>
      </c>
      <c r="EB8" s="59">
        <v>147.4</v>
      </c>
      <c r="EC8" s="59">
        <v>54.5</v>
      </c>
      <c r="ED8" s="58">
        <v>74.900000000000006</v>
      </c>
      <c r="EE8" s="58">
        <v>77.7</v>
      </c>
      <c r="EF8" s="58">
        <v>80.3</v>
      </c>
      <c r="EG8" s="58">
        <v>82</v>
      </c>
      <c r="EH8" s="58">
        <v>84.4</v>
      </c>
      <c r="EI8" s="58">
        <v>55.4</v>
      </c>
      <c r="EJ8" s="58">
        <v>57.6</v>
      </c>
      <c r="EK8" s="58">
        <v>56.9</v>
      </c>
      <c r="EL8" s="58">
        <v>57.9</v>
      </c>
      <c r="EM8" s="58">
        <v>59.3</v>
      </c>
      <c r="EN8" s="58">
        <v>57</v>
      </c>
      <c r="EO8" s="58">
        <v>68.900000000000006</v>
      </c>
      <c r="EP8" s="58">
        <v>72.900000000000006</v>
      </c>
      <c r="EQ8" s="58">
        <v>77.599999999999994</v>
      </c>
      <c r="ER8" s="58">
        <v>79.5</v>
      </c>
      <c r="ES8" s="58">
        <v>83.7</v>
      </c>
      <c r="ET8" s="58">
        <v>72</v>
      </c>
      <c r="EU8" s="58">
        <v>72.3</v>
      </c>
      <c r="EV8" s="58">
        <v>71.5</v>
      </c>
      <c r="EW8" s="58">
        <v>72.099999999999994</v>
      </c>
      <c r="EX8" s="58">
        <v>71.900000000000006</v>
      </c>
      <c r="EY8" s="58">
        <v>70.400000000000006</v>
      </c>
      <c r="EZ8" s="59">
        <v>50677592</v>
      </c>
      <c r="FA8" s="59">
        <v>50595163</v>
      </c>
      <c r="FB8" s="59">
        <v>50576367</v>
      </c>
      <c r="FC8" s="59">
        <v>50794816</v>
      </c>
      <c r="FD8" s="59">
        <v>50509714</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2025-01-30T02:01:22Z</cp:lastPrinted>
  <dcterms:created xsi:type="dcterms:W3CDTF">2025-01-16T06:40:15Z</dcterms:created>
  <dcterms:modified xsi:type="dcterms:W3CDTF">2025-02-03T06:24:12Z</dcterms:modified>
  <cp:category/>
</cp:coreProperties>
</file>