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worksheets/sheet64.xml" ContentType="application/vnd.openxmlformats-officedocument.spreadsheetml.worksheet+xml"/>
  <Override PartName="/xl/comments64.xml" ContentType="application/vnd.openxmlformats-officedocument.spreadsheetml.comments+xml"/>
  <Override PartName="/xl/worksheets/sheet65.xml" ContentType="application/vnd.openxmlformats-officedocument.spreadsheetml.worksheet+xml"/>
  <Override PartName="/xl/comments65.xml" ContentType="application/vnd.openxmlformats-officedocument.spreadsheetml.comments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worksheets/sheet68.xml" ContentType="application/vnd.openxmlformats-officedocument.spreadsheetml.worksheet+xml"/>
  <Override PartName="/xl/comments6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40" windowHeight="6660" tabRatio="843" activeTab="1"/>
  </bookViews>
  <sheets>
    <sheet name="内訳シート原本" sheetId="1" r:id="rId1"/>
    <sheet name="業者情報入力" sheetId="2" r:id="rId2"/>
    <sheet name="印刷用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  <sheet name="51" sheetId="54" r:id="rId54"/>
    <sheet name="52" sheetId="55" r:id="rId55"/>
    <sheet name="53" sheetId="56" r:id="rId56"/>
    <sheet name="54" sheetId="57" r:id="rId57"/>
    <sheet name="55" sheetId="58" r:id="rId58"/>
    <sheet name="56" sheetId="59" r:id="rId59"/>
    <sheet name="57" sheetId="60" r:id="rId60"/>
    <sheet name="58" sheetId="61" r:id="rId61"/>
    <sheet name="59" sheetId="62" r:id="rId62"/>
    <sheet name="60" sheetId="63" r:id="rId63"/>
    <sheet name="61" sheetId="64" r:id="rId64"/>
    <sheet name="62" sheetId="65" r:id="rId65"/>
    <sheet name="63" sheetId="66" r:id="rId66"/>
    <sheet name="64" sheetId="67" r:id="rId67"/>
    <sheet name="65" sheetId="68" r:id="rId68"/>
  </sheets>
  <definedNames>
    <definedName name="_xlfn.IFERROR" hidden="1">#NAME?</definedName>
    <definedName name="_xlnm.Print_Area" localSheetId="3">'1'!$A$1:$N$40</definedName>
    <definedName name="_xlnm.Print_Area" localSheetId="12">'10'!$A$1:$N$40</definedName>
    <definedName name="_xlnm.Print_Area" localSheetId="13">'11'!$A$1:$N$40</definedName>
    <definedName name="_xlnm.Print_Area" localSheetId="14">'12'!$A$1:$N$40</definedName>
    <definedName name="_xlnm.Print_Area" localSheetId="15">'13'!$A$1:$N$40</definedName>
    <definedName name="_xlnm.Print_Area" localSheetId="16">'14'!$A$1:$N$40</definedName>
    <definedName name="_xlnm.Print_Area" localSheetId="17">'15'!$A$1:$N$40</definedName>
    <definedName name="_xlnm.Print_Area" localSheetId="18">'16'!$A$1:$N$40</definedName>
    <definedName name="_xlnm.Print_Area" localSheetId="19">'17'!$A$1:$N$40</definedName>
    <definedName name="_xlnm.Print_Area" localSheetId="20">'18'!$A$1:$N$40</definedName>
    <definedName name="_xlnm.Print_Area" localSheetId="21">'19'!$A$1:$N$40</definedName>
    <definedName name="_xlnm.Print_Area" localSheetId="4">'2'!$A$1:$N$40</definedName>
    <definedName name="_xlnm.Print_Area" localSheetId="22">'20'!$A$1:$N$40</definedName>
    <definedName name="_xlnm.Print_Area" localSheetId="23">'21'!$A$1:$N$40</definedName>
    <definedName name="_xlnm.Print_Area" localSheetId="24">'22'!$A$1:$N$40</definedName>
    <definedName name="_xlnm.Print_Area" localSheetId="25">'23'!$A$1:$N$40</definedName>
    <definedName name="_xlnm.Print_Area" localSheetId="26">'24'!$A$1:$N$40</definedName>
    <definedName name="_xlnm.Print_Area" localSheetId="27">'25'!$A$1:$N$40</definedName>
    <definedName name="_xlnm.Print_Area" localSheetId="28">'26'!$A$1:$N$40</definedName>
    <definedName name="_xlnm.Print_Area" localSheetId="29">'27'!$A$1:$N$40</definedName>
    <definedName name="_xlnm.Print_Area" localSheetId="30">'28'!$A$1:$N$40</definedName>
    <definedName name="_xlnm.Print_Area" localSheetId="31">'29'!$A$1:$N$40</definedName>
    <definedName name="_xlnm.Print_Area" localSheetId="5">'3'!$A$1:$N$40</definedName>
    <definedName name="_xlnm.Print_Area" localSheetId="32">'30'!$A$1:$N$40</definedName>
    <definedName name="_xlnm.Print_Area" localSheetId="33">'31'!$A$1:$N$40</definedName>
    <definedName name="_xlnm.Print_Area" localSheetId="34">'32'!$A$1:$N$40</definedName>
    <definedName name="_xlnm.Print_Area" localSheetId="35">'33'!$A$1:$N$40</definedName>
    <definedName name="_xlnm.Print_Area" localSheetId="36">'34'!$A$1:$N$40</definedName>
    <definedName name="_xlnm.Print_Area" localSheetId="37">'35'!$A$1:$N$40</definedName>
    <definedName name="_xlnm.Print_Area" localSheetId="38">'36'!$A$1:$N$40</definedName>
    <definedName name="_xlnm.Print_Area" localSheetId="39">'37'!$A$1:$N$40</definedName>
    <definedName name="_xlnm.Print_Area" localSheetId="40">'38'!$A$1:$N$40</definedName>
    <definedName name="_xlnm.Print_Area" localSheetId="41">'39'!$A$1:$N$40</definedName>
    <definedName name="_xlnm.Print_Area" localSheetId="6">'4'!$A$1:$N$40</definedName>
    <definedName name="_xlnm.Print_Area" localSheetId="42">'40'!$A$1:$N$40</definedName>
    <definedName name="_xlnm.Print_Area" localSheetId="43">'41'!$A$1:$N$40</definedName>
    <definedName name="_xlnm.Print_Area" localSheetId="44">'42'!$A$1:$N$40</definedName>
    <definedName name="_xlnm.Print_Area" localSheetId="45">'43'!$A$1:$N$40</definedName>
    <definedName name="_xlnm.Print_Area" localSheetId="46">'44'!$A$1:$N$40</definedName>
    <definedName name="_xlnm.Print_Area" localSheetId="47">'45'!$A$1:$N$40</definedName>
    <definedName name="_xlnm.Print_Area" localSheetId="48">'46'!$A$1:$N$40</definedName>
    <definedName name="_xlnm.Print_Area" localSheetId="49">'47'!$A$1:$N$40</definedName>
    <definedName name="_xlnm.Print_Area" localSheetId="50">'48'!$A$1:$N$40</definedName>
    <definedName name="_xlnm.Print_Area" localSheetId="51">'49'!$A$1:$N$40</definedName>
    <definedName name="_xlnm.Print_Area" localSheetId="7">'5'!$A$1:$N$40</definedName>
    <definedName name="_xlnm.Print_Area" localSheetId="52">'50'!$A$1:$N$40</definedName>
    <definedName name="_xlnm.Print_Area" localSheetId="53">'51'!$A$1:$N$40</definedName>
    <definedName name="_xlnm.Print_Area" localSheetId="54">'52'!$A$1:$N$40</definedName>
    <definedName name="_xlnm.Print_Area" localSheetId="55">'53'!$A$1:$N$40</definedName>
    <definedName name="_xlnm.Print_Area" localSheetId="56">'54'!$A$1:$N$40</definedName>
    <definedName name="_xlnm.Print_Area" localSheetId="57">'55'!$A$1:$N$40</definedName>
    <definedName name="_xlnm.Print_Area" localSheetId="58">'56'!$A$1:$N$40</definedName>
    <definedName name="_xlnm.Print_Area" localSheetId="59">'57'!$A$1:$N$40</definedName>
    <definedName name="_xlnm.Print_Area" localSheetId="60">'58'!$A$1:$N$40</definedName>
    <definedName name="_xlnm.Print_Area" localSheetId="61">'59'!$A$1:$N$39</definedName>
    <definedName name="_xlnm.Print_Area" localSheetId="8">'6'!$A$1:$N$40</definedName>
    <definedName name="_xlnm.Print_Area" localSheetId="62">'60'!$A$1:$N$40</definedName>
    <definedName name="_xlnm.Print_Area" localSheetId="63">'61'!$A$1:$N$40</definedName>
    <definedName name="_xlnm.Print_Area" localSheetId="64">'62'!$A$1:$N$40</definedName>
    <definedName name="_xlnm.Print_Area" localSheetId="65">'63'!$A$1:$N$40</definedName>
    <definedName name="_xlnm.Print_Area" localSheetId="66">'64'!$A$1:$N$40</definedName>
    <definedName name="_xlnm.Print_Area" localSheetId="67">'65'!$A$1:$N$40</definedName>
    <definedName name="_xlnm.Print_Area" localSheetId="9">'7'!$A$1:$N$40</definedName>
    <definedName name="_xlnm.Print_Area" localSheetId="10">'8'!$A$1:$N$40</definedName>
    <definedName name="_xlnm.Print_Area" localSheetId="11">'9'!$A$1:$N$40</definedName>
    <definedName name="_xlnm.Print_Area" localSheetId="2">'印刷用'!$A$1:$M$327</definedName>
    <definedName name="_xlnm.Print_Area" localSheetId="0">'内訳シート原本'!$A$1:$N$40</definedName>
  </definedNames>
  <calcPr fullCalcOnLoad="1"/>
</workbook>
</file>

<file path=xl/comments1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0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1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2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3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4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5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6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7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8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19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.xml><?xml version="1.0" encoding="utf-8"?>
<comments xmlns="http://schemas.openxmlformats.org/spreadsheetml/2006/main">
  <authors>
    <author>(・x・)</author>
  </authors>
  <commentList>
    <comment ref="G12" authorId="0">
      <text>
        <r>
          <rPr>
            <sz val="9"/>
            <rFont val="MS P ゴシック"/>
            <family val="3"/>
          </rPr>
          <t>西暦4ケタを入力</t>
        </r>
      </text>
    </comment>
  </commentList>
</comments>
</file>

<file path=xl/comments20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1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2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3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4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5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6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7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8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29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0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1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2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3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4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5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6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7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8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39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0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1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2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3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4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5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6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7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8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49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0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1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2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3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4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5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6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7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8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59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0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1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2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3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4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5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6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7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68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7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8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comments9.xml><?xml version="1.0" encoding="utf-8"?>
<comments xmlns="http://schemas.openxmlformats.org/spreadsheetml/2006/main">
  <authors>
    <author>(・x・)</author>
  </authors>
  <commentList>
    <comment ref="B1" authorId="0">
      <text>
        <r>
          <rPr>
            <b/>
            <sz val="9"/>
            <rFont val="MS P ゴシック"/>
            <family val="3"/>
          </rPr>
          <t>ここに入力した団体名は、シート名と一致させてください。</t>
        </r>
      </text>
    </comment>
  </commentList>
</comments>
</file>

<file path=xl/sharedStrings.xml><?xml version="1.0" encoding="utf-8"?>
<sst xmlns="http://schemas.openxmlformats.org/spreadsheetml/2006/main" count="3070" uniqueCount="92">
  <si>
    <t>登録業者名</t>
  </si>
  <si>
    <t>所在地</t>
  </si>
  <si>
    <t>代表者職氏名</t>
  </si>
  <si>
    <t>登録番号</t>
  </si>
  <si>
    <t>所　在　地</t>
  </si>
  <si>
    <t>電　　　話</t>
  </si>
  <si>
    <t>№</t>
  </si>
  <si>
    <t>金額（数量×単価）</t>
  </si>
  <si>
    <r>
      <t xml:space="preserve">銀　　　 行
信 用 金 庫
</t>
    </r>
    <r>
      <rPr>
        <sz val="8"/>
        <color indexed="8"/>
        <rFont val="ＭＳ 明朝"/>
        <family val="1"/>
      </rPr>
      <t>農業協同組合</t>
    </r>
  </si>
  <si>
    <t>本　　店
支　　店
出 張 所</t>
  </si>
  <si>
    <t>預　金　種　目</t>
  </si>
  <si>
    <t>支店番号</t>
  </si>
  <si>
    <t>支　店　番　号</t>
  </si>
  <si>
    <t>口座番号</t>
  </si>
  <si>
    <t>口　座　番　号</t>
  </si>
  <si>
    <t>フ　リ　ガ　ナ</t>
  </si>
  <si>
    <t>口　座　名　義　人</t>
  </si>
  <si>
    <t>１．普通　２．当座</t>
  </si>
  <si>
    <t>助成金の
単価</t>
  </si>
  <si>
    <t>紙類回収数量</t>
  </si>
  <si>
    <t>合計</t>
  </si>
  <si>
    <t>段ボール</t>
  </si>
  <si>
    <t>新聞</t>
  </si>
  <si>
    <t>雑誌・雑がみ</t>
  </si>
  <si>
    <t>新　　聞</t>
  </si>
  <si>
    <t>kg</t>
  </si>
  <si>
    <t>回収先登録団体及び
（）内に登録番号</t>
  </si>
  <si>
    <t>円</t>
  </si>
  <si>
    <t>－</t>
  </si>
  <si>
    <t>　申請内訳</t>
  </si>
  <si>
    <t>　下記の口座に助成金の振込みを希望します。</t>
  </si>
  <si>
    <t>　　所沢市集団資源回収参加協力業者助成金交付申請書兼請求書</t>
  </si>
  <si>
    <t>　（宛先）所沢市長</t>
  </si>
  <si>
    <t>　様式第１号</t>
  </si>
  <si>
    <t>　　所沢市集団資源回収事業参加協力業者助成金交付要綱第５条の</t>
  </si>
  <si>
    <t>　　規定に基づき、助成金の交付を申請します。</t>
  </si>
  <si>
    <t>交付申請額</t>
  </si>
  <si>
    <t>１．</t>
  </si>
  <si>
    <t>添付書類　　集団資源回収実施報告書、計量票</t>
  </si>
  <si>
    <t>２．</t>
  </si>
  <si>
    <t>（　　　）</t>
  </si>
  <si>
    <t>（　　　）</t>
  </si>
  <si>
    <t>業者名</t>
  </si>
  <si>
    <t>代表者</t>
  </si>
  <si>
    <t>役職</t>
  </si>
  <si>
    <t>氏名</t>
  </si>
  <si>
    <t>電話番号</t>
  </si>
  <si>
    <t>銀行名</t>
  </si>
  <si>
    <t>支店名</t>
  </si>
  <si>
    <t>口座名義人</t>
  </si>
  <si>
    <t>名義人カナ</t>
  </si>
  <si>
    <t>こちらに入力した内容は「印刷用」シートに反映されます。</t>
  </si>
  <si>
    <t>←７桁の数字でご記入ください</t>
  </si>
  <si>
    <t>　入力するとエラー表示が出る場合がございますが、機能に問題はありません。</t>
  </si>
  <si>
    <t>※小数点第1位まで</t>
  </si>
  <si>
    <t>　入力してください</t>
  </si>
  <si>
    <t>助成金単価設定</t>
  </si>
  <si>
    <t>　☆黄色のセルは各入力用シートと連動しています。</t>
  </si>
  <si>
    <t>　　数式を消去しないようお気をつけください。</t>
  </si>
  <si>
    <t>　☆印刷後は、口座記入欄への○付けと押印を</t>
  </si>
  <si>
    <t>　　お願いいたします。</t>
  </si>
  <si>
    <t>団体名：</t>
  </si>
  <si>
    <t>日付</t>
  </si>
  <si>
    <t>年</t>
  </si>
  <si>
    <t>月</t>
  </si>
  <si>
    <t>集計</t>
  </si>
  <si>
    <t>３か月総量</t>
  </si>
  <si>
    <t>　☆「紙類回収数量」セルには、各品目の</t>
  </si>
  <si>
    <t>　　シートの名前を団体名にすると数式が機能します。</t>
  </si>
  <si>
    <t>　　する印刷設定になっています。</t>
  </si>
  <si>
    <t>　　数式が入っています。</t>
  </si>
  <si>
    <t>　　（連携できていない状態だと「#REF!」の表示が出ます）</t>
  </si>
  <si>
    <t>　☆数式により、今日の日付が自動表示されます。</t>
  </si>
  <si>
    <t>　☆金額欄には、１円以下の端数を切り捨てる数式が</t>
  </si>
  <si>
    <t>　　組み込まれています。</t>
  </si>
  <si>
    <t>　　３ヶ月間の回収総量を団体名で検索・表示する</t>
  </si>
  <si>
    <t>　申請内訳（続）</t>
  </si>
  <si>
    <t>　～こちらは印刷範囲外なので、メモは印刷に影響ありません～</t>
  </si>
  <si>
    <r>
      <rPr>
        <b/>
        <sz val="12"/>
        <color indexed="10"/>
        <rFont val="ＭＳ ゴシック"/>
        <family val="3"/>
      </rPr>
      <t>　※</t>
    </r>
    <r>
      <rPr>
        <b/>
        <sz val="12"/>
        <color indexed="8"/>
        <rFont val="ＭＳ ゴシック"/>
        <family val="3"/>
      </rPr>
      <t>単位はいずれもkg</t>
    </r>
  </si>
  <si>
    <r>
      <t>　</t>
    </r>
    <r>
      <rPr>
        <b/>
        <sz val="12"/>
        <color indexed="10"/>
        <rFont val="ＭＳ ゴシック"/>
        <family val="3"/>
      </rPr>
      <t>※</t>
    </r>
    <r>
      <rPr>
        <b/>
        <sz val="12"/>
        <color indexed="8"/>
        <rFont val="ＭＳ ゴシック"/>
        <family val="3"/>
      </rPr>
      <t>一日に複数回計量した場合は、当日の総量を入力してください。</t>
    </r>
  </si>
  <si>
    <t>　☆Ｍ列（非表示）には数式が入っているので</t>
  </si>
  <si>
    <t>　　列を削除しないでください。</t>
  </si>
  <si>
    <r>
      <rPr>
        <sz val="12"/>
        <color indexed="10"/>
        <rFont val="ＭＳ ゴシック"/>
        <family val="3"/>
      </rPr>
      <t>※</t>
    </r>
    <r>
      <rPr>
        <sz val="12"/>
        <color indexed="8"/>
        <rFont val="ＭＳ ゴシック"/>
        <family val="3"/>
      </rPr>
      <t>支店番号と口座番号は、印刷の都合により「文字列」表示となっております。</t>
    </r>
  </si>
  <si>
    <t>　（例：電話番号は半角英数字入力で固定）</t>
  </si>
  <si>
    <r>
      <rPr>
        <sz val="12"/>
        <color indexed="29"/>
        <rFont val="HGS創英角ｺﾞｼｯｸUB"/>
        <family val="3"/>
      </rPr>
      <t>※</t>
    </r>
    <r>
      <rPr>
        <sz val="12"/>
        <color indexed="8"/>
        <rFont val="HGS創英角ｺﾞｼｯｸUB"/>
        <family val="3"/>
      </rPr>
      <t>「データの入力規則」機能で、入力の制限がかかっております。</t>
    </r>
  </si>
  <si>
    <r>
      <t>　</t>
    </r>
    <r>
      <rPr>
        <b/>
        <sz val="12"/>
        <color indexed="10"/>
        <rFont val="ＭＳ ゴシック"/>
        <family val="3"/>
      </rPr>
      <t>※</t>
    </r>
    <r>
      <rPr>
        <b/>
        <sz val="12"/>
        <color indexed="8"/>
        <rFont val="ＭＳ ゴシック"/>
        <family val="3"/>
      </rPr>
      <t>「データの入力規則」で内訳欄は半角英数字のみ入力可能です。</t>
    </r>
  </si>
  <si>
    <t>　☆印刷時には、エラー表示（#REF!など）を非表示に</t>
  </si>
  <si>
    <t>期間設定</t>
  </si>
  <si>
    <t>　すべてのシートに反映されます。</t>
  </si>
  <si>
    <r>
      <rPr>
        <sz val="12"/>
        <color indexed="51"/>
        <rFont val="HGS創英角ｺﾞｼｯｸUB"/>
        <family val="3"/>
      </rPr>
      <t>★</t>
    </r>
    <r>
      <rPr>
        <sz val="12"/>
        <color indexed="8"/>
        <rFont val="HGS創英角ｺﾞｼｯｸUB"/>
        <family val="3"/>
      </rPr>
      <t>助成金単価と期間を入力すると</t>
    </r>
  </si>
  <si>
    <t>　自動で表示されます</t>
  </si>
  <si>
    <t>※「年・月」は数値を入力すると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</si>
</sst>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_);[Red]\(0\)"/>
    <numFmt numFmtId="178" formatCode="[$-411]ggge&quot;年&quot;m&quot;月&quot;d&quot;日&quot;;@"/>
    <numFmt numFmtId="179" formatCode="#,##0.0&quot;円&quot;"/>
    <numFmt numFmtId="180" formatCode="0.0"/>
    <numFmt numFmtId="181" formatCode="&quot;d&quot;&quot;日&quot;&quot;(&quot;aaa&quot;)&quot;"/>
    <numFmt numFmtId="182" formatCode="d&quot;日&quot;&quot;(&quot;aaa&quot;)&quot;"/>
    <numFmt numFmtId="183" formatCode="#,##0&quot;kg&quot;"/>
    <numFmt numFmtId="184" formatCode="0&quot;年&quot;"/>
    <numFmt numFmtId="185" formatCode="0&quot;月&quot;"/>
  </numFmts>
  <fonts count="56">
    <font>
      <sz val="12"/>
      <color indexed="8"/>
      <name val="ＭＳ ゴシック"/>
      <family val="3"/>
    </font>
    <font>
      <sz val="6"/>
      <name val="ＭＳ ゴシック"/>
      <family val="3"/>
    </font>
    <font>
      <sz val="8"/>
      <color indexed="8"/>
      <name val="ＭＳ 明朝"/>
      <family val="1"/>
    </font>
    <font>
      <b/>
      <sz val="9"/>
      <name val="MS P ゴシック"/>
      <family val="3"/>
    </font>
    <font>
      <b/>
      <sz val="12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HGS創英角ｺﾞｼｯｸUB"/>
      <family val="3"/>
    </font>
    <font>
      <sz val="12"/>
      <color indexed="29"/>
      <name val="HGS創英角ｺﾞｼｯｸUB"/>
      <family val="3"/>
    </font>
    <font>
      <sz val="12"/>
      <color indexed="9"/>
      <name val="ＭＳ ゴシック"/>
      <family val="3"/>
    </font>
    <font>
      <b/>
      <sz val="12"/>
      <color indexed="9"/>
      <name val="ＭＳ ゴシック"/>
      <family val="3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HGS創英角ｺﾞｼｯｸUB"/>
      <family val="3"/>
    </font>
    <font>
      <sz val="11"/>
      <color indexed="8"/>
      <name val="ＭＳ ゴシック"/>
      <family val="3"/>
    </font>
    <font>
      <sz val="10.5"/>
      <color indexed="9"/>
      <name val="ＭＳ 明朝"/>
      <family val="1"/>
    </font>
    <font>
      <sz val="12"/>
      <color indexed="9"/>
      <name val="ＭＳ 明朝"/>
      <family val="1"/>
    </font>
    <font>
      <b/>
      <sz val="12"/>
      <color indexed="8"/>
      <name val="ＭＳ 明朝"/>
      <family val="1"/>
    </font>
    <font>
      <b/>
      <sz val="16"/>
      <color indexed="9"/>
      <name val="HGS創英角ｺﾞｼｯｸUB"/>
      <family val="3"/>
    </font>
    <font>
      <sz val="16"/>
      <color indexed="9"/>
      <name val="HG創英角ｺﾞｼｯｸUB"/>
      <family val="3"/>
    </font>
    <font>
      <sz val="10.5"/>
      <color indexed="13"/>
      <name val="ＭＳ 明朝"/>
      <family val="1"/>
    </font>
    <font>
      <b/>
      <sz val="12"/>
      <color indexed="13"/>
      <name val="ＭＳ 明朝"/>
      <family val="1"/>
    </font>
    <font>
      <b/>
      <sz val="14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HGS創英角ｺﾞｼｯｸUB"/>
      <family val="3"/>
    </font>
    <font>
      <b/>
      <sz val="14"/>
      <color indexed="8"/>
      <name val="ＭＳ 明朝"/>
      <family val="1"/>
    </font>
    <font>
      <b/>
      <sz val="20"/>
      <color indexed="10"/>
      <name val="Arial Black"/>
      <family val="2"/>
    </font>
    <font>
      <sz val="9"/>
      <name val="MS P ゴシック"/>
      <family val="3"/>
    </font>
    <font>
      <sz val="12"/>
      <color indexed="51"/>
      <name val="HGS創英角ｺﾞｼｯｸUB"/>
      <family val="3"/>
    </font>
    <font>
      <sz val="18"/>
      <color indexed="54"/>
      <name val="游ゴシック Light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8"/>
      <color theme="3"/>
      <name val="游ゴシック Light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b/>
      <sz val="8"/>
      <name val="ＭＳ 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shrinkToFit="1"/>
    </xf>
    <xf numFmtId="176" fontId="11" fillId="0" borderId="10" xfId="0" applyNumberFormat="1" applyFont="1" applyBorder="1" applyAlignment="1">
      <alignment horizontal="center" shrinkToFit="1"/>
    </xf>
    <xf numFmtId="38" fontId="11" fillId="0" borderId="10" xfId="48" applyFont="1" applyBorder="1" applyAlignment="1">
      <alignment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right" vertical="center" shrinkToFit="1"/>
    </xf>
    <xf numFmtId="0" fontId="13" fillId="0" borderId="19" xfId="0" applyFont="1" applyBorder="1" applyAlignment="1">
      <alignment horizontal="right" vertical="center" shrinkToFit="1"/>
    </xf>
    <xf numFmtId="0" fontId="13" fillId="0" borderId="20" xfId="0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/>
    </xf>
    <xf numFmtId="0" fontId="13" fillId="0" borderId="22" xfId="0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right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right"/>
    </xf>
    <xf numFmtId="0" fontId="0" fillId="33" borderId="12" xfId="0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" fillId="8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4" fillId="8" borderId="0" xfId="0" applyFont="1" applyFill="1" applyAlignment="1">
      <alignment vertical="top"/>
    </xf>
    <xf numFmtId="0" fontId="0" fillId="33" borderId="26" xfId="0" applyFill="1" applyBorder="1" applyAlignment="1">
      <alignment horizontal="center" vertical="center"/>
    </xf>
    <xf numFmtId="0" fontId="4" fillId="8" borderId="27" xfId="0" applyFont="1" applyFill="1" applyBorder="1" applyAlignment="1">
      <alignment vertical="center"/>
    </xf>
    <xf numFmtId="0" fontId="0" fillId="8" borderId="28" xfId="0" applyFill="1" applyBorder="1" applyAlignment="1">
      <alignment vertical="center"/>
    </xf>
    <xf numFmtId="0" fontId="16" fillId="33" borderId="24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80" fontId="19" fillId="34" borderId="29" xfId="0" applyNumberFormat="1" applyFont="1" applyFill="1" applyBorder="1" applyAlignment="1">
      <alignment vertical="center" shrinkToFit="1"/>
    </xf>
    <xf numFmtId="180" fontId="19" fillId="34" borderId="12" xfId="0" applyNumberFormat="1" applyFont="1" applyFill="1" applyBorder="1" applyAlignment="1">
      <alignment vertical="center" shrinkToFit="1"/>
    </xf>
    <xf numFmtId="180" fontId="19" fillId="34" borderId="13" xfId="0" applyNumberFormat="1" applyFont="1" applyFill="1" applyBorder="1" applyAlignment="1">
      <alignment vertical="center" shrinkToFit="1"/>
    </xf>
    <xf numFmtId="0" fontId="10" fillId="35" borderId="30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 shrinkToFit="1"/>
    </xf>
    <xf numFmtId="0" fontId="10" fillId="35" borderId="31" xfId="0" applyFont="1" applyFill="1" applyBorder="1" applyAlignment="1">
      <alignment horizontal="center" vertical="center" shrinkToFit="1"/>
    </xf>
    <xf numFmtId="0" fontId="10" fillId="35" borderId="11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 shrinkToFit="1"/>
    </xf>
    <xf numFmtId="0" fontId="10" fillId="36" borderId="31" xfId="0" applyFont="1" applyFill="1" applyBorder="1" applyAlignment="1">
      <alignment horizontal="center" vertical="center" shrinkToFit="1"/>
    </xf>
    <xf numFmtId="0" fontId="10" fillId="36" borderId="11" xfId="0" applyFont="1" applyFill="1" applyBorder="1" applyAlignment="1">
      <alignment horizontal="center" vertical="center" shrinkToFit="1"/>
    </xf>
    <xf numFmtId="0" fontId="21" fillId="37" borderId="11" xfId="0" applyFont="1" applyFill="1" applyBorder="1" applyAlignment="1">
      <alignment vertical="center"/>
    </xf>
    <xf numFmtId="0" fontId="10" fillId="37" borderId="30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shrinkToFit="1"/>
    </xf>
    <xf numFmtId="0" fontId="10" fillId="37" borderId="31" xfId="0" applyFont="1" applyFill="1" applyBorder="1" applyAlignment="1">
      <alignment horizontal="center" vertical="center" shrinkToFit="1"/>
    </xf>
    <xf numFmtId="0" fontId="10" fillId="37" borderId="11" xfId="0" applyFont="1" applyFill="1" applyBorder="1" applyAlignment="1">
      <alignment horizontal="center" vertical="center" shrinkToFit="1"/>
    </xf>
    <xf numFmtId="0" fontId="10" fillId="37" borderId="32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0" fillId="35" borderId="32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 shrinkToFit="1"/>
    </xf>
    <xf numFmtId="0" fontId="5" fillId="38" borderId="25" xfId="0" applyFont="1" applyFill="1" applyBorder="1" applyAlignment="1">
      <alignment horizontal="center" vertical="center" shrinkToFit="1"/>
    </xf>
    <xf numFmtId="0" fontId="5" fillId="38" borderId="33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7" borderId="10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0" fillId="7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0" fontId="25" fillId="7" borderId="0" xfId="0" applyFont="1" applyFill="1" applyAlignment="1">
      <alignment vertical="center"/>
    </xf>
    <xf numFmtId="182" fontId="0" fillId="33" borderId="30" xfId="0" applyNumberFormat="1" applyFill="1" applyBorder="1" applyAlignment="1">
      <alignment vertical="center"/>
    </xf>
    <xf numFmtId="38" fontId="5" fillId="33" borderId="34" xfId="48" applyFont="1" applyFill="1" applyBorder="1" applyAlignment="1">
      <alignment vertical="center" shrinkToFit="1"/>
    </xf>
    <xf numFmtId="38" fontId="5" fillId="33" borderId="35" xfId="48" applyFont="1" applyFill="1" applyBorder="1" applyAlignment="1">
      <alignment vertical="center" shrinkToFit="1"/>
    </xf>
    <xf numFmtId="38" fontId="5" fillId="33" borderId="36" xfId="48" applyFont="1" applyFill="1" applyBorder="1" applyAlignment="1">
      <alignment vertical="center" shrinkToFit="1"/>
    </xf>
    <xf numFmtId="38" fontId="5" fillId="33" borderId="34" xfId="48" applyFont="1" applyFill="1" applyBorder="1" applyAlignment="1">
      <alignment vertical="center"/>
    </xf>
    <xf numFmtId="38" fontId="5" fillId="33" borderId="35" xfId="48" applyFont="1" applyFill="1" applyBorder="1" applyAlignment="1">
      <alignment vertical="center"/>
    </xf>
    <xf numFmtId="38" fontId="5" fillId="33" borderId="36" xfId="48" applyFont="1" applyFill="1" applyBorder="1" applyAlignment="1">
      <alignment vertical="center"/>
    </xf>
    <xf numFmtId="0" fontId="19" fillId="34" borderId="0" xfId="0" applyFont="1" applyFill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 shrinkToFit="1"/>
    </xf>
    <xf numFmtId="0" fontId="5" fillId="7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 shrinkToFit="1"/>
    </xf>
    <xf numFmtId="0" fontId="13" fillId="0" borderId="24" xfId="0" applyFont="1" applyBorder="1" applyAlignment="1">
      <alignment horizontal="right" vertical="center" shrinkToFit="1"/>
    </xf>
    <xf numFmtId="0" fontId="17" fillId="0" borderId="0" xfId="0" applyFont="1" applyAlignment="1">
      <alignment vertical="top"/>
    </xf>
    <xf numFmtId="38" fontId="19" fillId="34" borderId="37" xfId="48" applyFont="1" applyFill="1" applyBorder="1" applyAlignment="1">
      <alignment vertical="center" shrinkToFit="1"/>
    </xf>
    <xf numFmtId="38" fontId="19" fillId="34" borderId="38" xfId="48" applyFont="1" applyFill="1" applyBorder="1" applyAlignment="1">
      <alignment vertical="center" shrinkToFit="1"/>
    </xf>
    <xf numFmtId="38" fontId="19" fillId="34" borderId="39" xfId="48" applyFont="1" applyFill="1" applyBorder="1" applyAlignment="1">
      <alignment vertical="center" shrinkToFit="1"/>
    </xf>
    <xf numFmtId="38" fontId="19" fillId="34" borderId="28" xfId="48" applyFont="1" applyFill="1" applyBorder="1" applyAlignment="1">
      <alignment vertical="center" shrinkToFit="1"/>
    </xf>
    <xf numFmtId="0" fontId="7" fillId="8" borderId="0" xfId="0" applyFont="1" applyFill="1" applyAlignment="1">
      <alignment vertical="center"/>
    </xf>
    <xf numFmtId="38" fontId="0" fillId="33" borderId="12" xfId="48" applyFont="1" applyFill="1" applyBorder="1" applyAlignment="1" applyProtection="1">
      <alignment vertical="center" shrinkToFit="1"/>
      <protection locked="0"/>
    </xf>
    <xf numFmtId="38" fontId="0" fillId="33" borderId="31" xfId="48" applyFont="1" applyFill="1" applyBorder="1" applyAlignment="1" applyProtection="1">
      <alignment vertical="center" shrinkToFit="1"/>
      <protection locked="0"/>
    </xf>
    <xf numFmtId="38" fontId="0" fillId="33" borderId="11" xfId="48" applyFont="1" applyFill="1" applyBorder="1" applyAlignment="1" applyProtection="1">
      <alignment vertical="center" shrinkToFit="1"/>
      <protection locked="0"/>
    </xf>
    <xf numFmtId="0" fontId="0" fillId="33" borderId="40" xfId="0" applyFill="1" applyBorder="1" applyAlignment="1" applyProtection="1">
      <alignment horizontal="left" vertical="center" shrinkToFit="1"/>
      <protection locked="0"/>
    </xf>
    <xf numFmtId="0" fontId="0" fillId="33" borderId="41" xfId="0" applyFill="1" applyBorder="1" applyAlignment="1" applyProtection="1">
      <alignment horizontal="left" vertical="center" shrinkToFit="1"/>
      <protection locked="0"/>
    </xf>
    <xf numFmtId="179" fontId="0" fillId="33" borderId="42" xfId="0" applyNumberFormat="1" applyFill="1" applyBorder="1" applyAlignment="1" applyProtection="1">
      <alignment vertical="center"/>
      <protection locked="0"/>
    </xf>
    <xf numFmtId="179" fontId="0" fillId="33" borderId="43" xfId="0" applyNumberFormat="1" applyFill="1" applyBorder="1" applyAlignment="1" applyProtection="1">
      <alignment vertical="center"/>
      <protection locked="0"/>
    </xf>
    <xf numFmtId="185" fontId="0" fillId="33" borderId="42" xfId="0" applyNumberFormat="1" applyFill="1" applyBorder="1" applyAlignment="1" applyProtection="1">
      <alignment horizontal="center" vertical="center"/>
      <protection locked="0"/>
    </xf>
    <xf numFmtId="185" fontId="0" fillId="33" borderId="43" xfId="0" applyNumberForma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/>
    </xf>
    <xf numFmtId="0" fontId="20" fillId="37" borderId="12" xfId="0" applyFont="1" applyFill="1" applyBorder="1" applyAlignment="1" applyProtection="1">
      <alignment vertical="center"/>
      <protection/>
    </xf>
    <xf numFmtId="0" fontId="24" fillId="7" borderId="0" xfId="0" applyFont="1" applyFill="1" applyAlignment="1" applyProtection="1">
      <alignment vertical="center"/>
      <protection/>
    </xf>
    <xf numFmtId="0" fontId="20" fillId="35" borderId="12" xfId="0" applyFont="1" applyFill="1" applyBorder="1" applyAlignment="1" applyProtection="1">
      <alignment vertical="center"/>
      <protection/>
    </xf>
    <xf numFmtId="0" fontId="20" fillId="36" borderId="12" xfId="0" applyFont="1" applyFill="1" applyBorder="1" applyAlignment="1" applyProtection="1">
      <alignment vertical="center"/>
      <protection/>
    </xf>
    <xf numFmtId="0" fontId="24" fillId="33" borderId="10" xfId="0" applyFont="1" applyFill="1" applyBorder="1" applyAlignment="1" applyProtection="1">
      <alignment horizontal="left" vertical="center" shrinkToFit="1"/>
      <protection locked="0"/>
    </xf>
    <xf numFmtId="0" fontId="26" fillId="38" borderId="34" xfId="0" applyFont="1" applyFill="1" applyBorder="1" applyAlignment="1">
      <alignment horizontal="center" vertical="center"/>
    </xf>
    <xf numFmtId="0" fontId="26" fillId="38" borderId="44" xfId="0" applyFont="1" applyFill="1" applyBorder="1" applyAlignment="1">
      <alignment horizontal="center" vertical="center"/>
    </xf>
    <xf numFmtId="0" fontId="26" fillId="38" borderId="36" xfId="0" applyFont="1" applyFill="1" applyBorder="1" applyAlignment="1">
      <alignment horizontal="center" vertical="center"/>
    </xf>
    <xf numFmtId="0" fontId="28" fillId="7" borderId="45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183" fontId="5" fillId="33" borderId="16" xfId="0" applyNumberFormat="1" applyFont="1" applyFill="1" applyBorder="1" applyAlignment="1">
      <alignment horizontal="right" vertical="center"/>
    </xf>
    <xf numFmtId="183" fontId="5" fillId="33" borderId="18" xfId="0" applyNumberFormat="1" applyFont="1" applyFill="1" applyBorder="1" applyAlignment="1">
      <alignment horizontal="right" vertical="center"/>
    </xf>
    <xf numFmtId="0" fontId="5" fillId="7" borderId="45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183" fontId="5" fillId="33" borderId="12" xfId="0" applyNumberFormat="1" applyFont="1" applyFill="1" applyBorder="1" applyAlignment="1">
      <alignment horizontal="right" vertical="center"/>
    </xf>
    <xf numFmtId="183" fontId="5" fillId="33" borderId="19" xfId="0" applyNumberFormat="1" applyFont="1" applyFill="1" applyBorder="1" applyAlignment="1">
      <alignment horizontal="right" vertical="center"/>
    </xf>
    <xf numFmtId="183" fontId="5" fillId="33" borderId="46" xfId="0" applyNumberFormat="1" applyFont="1" applyFill="1" applyBorder="1" applyAlignment="1">
      <alignment horizontal="right" vertical="center"/>
    </xf>
    <xf numFmtId="183" fontId="5" fillId="33" borderId="47" xfId="0" applyNumberFormat="1" applyFont="1" applyFill="1" applyBorder="1" applyAlignment="1">
      <alignment horizontal="right" vertical="center"/>
    </xf>
    <xf numFmtId="0" fontId="5" fillId="39" borderId="26" xfId="0" applyFont="1" applyFill="1" applyBorder="1" applyAlignment="1">
      <alignment horizontal="center" vertical="center"/>
    </xf>
    <xf numFmtId="0" fontId="5" fillId="39" borderId="48" xfId="0" applyFont="1" applyFill="1" applyBorder="1" applyAlignment="1">
      <alignment horizontal="center" vertical="center"/>
    </xf>
    <xf numFmtId="184" fontId="0" fillId="33" borderId="49" xfId="0" applyNumberFormat="1" applyFill="1" applyBorder="1" applyAlignment="1" applyProtection="1">
      <alignment horizontal="center" vertical="center"/>
      <protection locked="0"/>
    </xf>
    <xf numFmtId="184" fontId="0" fillId="33" borderId="50" xfId="0" applyNumberFormat="1" applyFill="1" applyBorder="1" applyAlignment="1" applyProtection="1">
      <alignment horizontal="center" vertical="center"/>
      <protection locked="0"/>
    </xf>
    <xf numFmtId="184" fontId="0" fillId="33" borderId="51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left" vertical="center" shrinkToFit="1"/>
      <protection locked="0"/>
    </xf>
    <xf numFmtId="0" fontId="0" fillId="33" borderId="37" xfId="0" applyFill="1" applyBorder="1" applyAlignment="1" applyProtection="1">
      <alignment horizontal="left" vertical="center" shrinkToFit="1"/>
      <protection locked="0"/>
    </xf>
    <xf numFmtId="0" fontId="0" fillId="33" borderId="18" xfId="0" applyFill="1" applyBorder="1" applyAlignment="1" applyProtection="1">
      <alignment horizontal="left" vertical="center" shrinkToFit="1"/>
      <protection locked="0"/>
    </xf>
    <xf numFmtId="0" fontId="0" fillId="33" borderId="12" xfId="0" applyFill="1" applyBorder="1" applyAlignment="1" applyProtection="1">
      <alignment horizontal="left" vertical="center" shrinkToFit="1"/>
      <protection locked="0"/>
    </xf>
    <xf numFmtId="0" fontId="0" fillId="33" borderId="38" xfId="0" applyFill="1" applyBorder="1" applyAlignment="1" applyProtection="1">
      <alignment horizontal="left" vertical="center" shrinkToFit="1"/>
      <protection locked="0"/>
    </xf>
    <xf numFmtId="0" fontId="0" fillId="33" borderId="19" xfId="0" applyFill="1" applyBorder="1" applyAlignment="1" applyProtection="1">
      <alignment horizontal="left" vertical="center" shrinkToFit="1"/>
      <protection locked="0"/>
    </xf>
    <xf numFmtId="0" fontId="0" fillId="33" borderId="46" xfId="0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left" vertical="center" shrinkToFit="1"/>
      <protection locked="0"/>
    </xf>
    <xf numFmtId="0" fontId="0" fillId="33" borderId="47" xfId="0" applyFill="1" applyBorder="1" applyAlignment="1" applyProtection="1">
      <alignment horizontal="left" vertical="center" shrinkToFit="1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9" xfId="0" applyNumberForma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9" fillId="34" borderId="0" xfId="0" applyFont="1" applyFill="1" applyAlignment="1">
      <alignment horizontal="left" vertical="center" shrinkToFit="1"/>
    </xf>
    <xf numFmtId="0" fontId="19" fillId="34" borderId="54" xfId="0" applyFont="1" applyFill="1" applyBorder="1" applyAlignment="1">
      <alignment horizontal="center" vertical="center" shrinkToFit="1"/>
    </xf>
    <xf numFmtId="0" fontId="19" fillId="34" borderId="10" xfId="0" applyFont="1" applyFill="1" applyBorder="1" applyAlignment="1">
      <alignment horizontal="center" vertical="center" shrinkToFit="1"/>
    </xf>
    <xf numFmtId="0" fontId="19" fillId="34" borderId="55" xfId="0" applyFont="1" applyFill="1" applyBorder="1" applyAlignment="1">
      <alignment horizontal="center" vertical="center" shrinkToFit="1"/>
    </xf>
    <xf numFmtId="0" fontId="19" fillId="34" borderId="56" xfId="0" applyFont="1" applyFill="1" applyBorder="1" applyAlignment="1">
      <alignment horizontal="center" vertical="center" shrinkToFit="1"/>
    </xf>
    <xf numFmtId="0" fontId="19" fillId="34" borderId="57" xfId="0" applyFont="1" applyFill="1" applyBorder="1" applyAlignment="1">
      <alignment horizontal="center" vertical="center" shrinkToFit="1"/>
    </xf>
    <xf numFmtId="0" fontId="19" fillId="34" borderId="58" xfId="0" applyFont="1" applyFill="1" applyBorder="1" applyAlignment="1">
      <alignment horizontal="center" vertical="center" shrinkToFit="1"/>
    </xf>
    <xf numFmtId="49" fontId="19" fillId="34" borderId="30" xfId="0" applyNumberFormat="1" applyFont="1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shrinkToFit="1"/>
    </xf>
    <xf numFmtId="0" fontId="19" fillId="34" borderId="38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5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38" fontId="19" fillId="34" borderId="21" xfId="48" applyFont="1" applyFill="1" applyBorder="1" applyAlignment="1">
      <alignment horizontal="right" vertical="center" shrinkToFit="1"/>
    </xf>
    <xf numFmtId="38" fontId="19" fillId="34" borderId="28" xfId="48" applyFont="1" applyFill="1" applyBorder="1" applyAlignment="1">
      <alignment horizontal="right" vertical="center" shrinkToFit="1"/>
    </xf>
    <xf numFmtId="178" fontId="14" fillId="0" borderId="0" xfId="0" applyNumberFormat="1" applyFont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49" fontId="19" fillId="34" borderId="60" xfId="0" applyNumberFormat="1" applyFont="1" applyFill="1" applyBorder="1" applyAlignment="1">
      <alignment horizontal="center" vertical="center"/>
    </xf>
    <xf numFmtId="0" fontId="19" fillId="34" borderId="61" xfId="0" applyFont="1" applyFill="1" applyBorder="1" applyAlignment="1">
      <alignment horizontal="center" vertical="center"/>
    </xf>
    <xf numFmtId="0" fontId="19" fillId="34" borderId="29" xfId="0" applyFont="1" applyFill="1" applyBorder="1" applyAlignment="1" applyProtection="1">
      <alignment horizontal="center" vertical="center" wrapText="1"/>
      <protection locked="0"/>
    </xf>
    <xf numFmtId="0" fontId="19" fillId="34" borderId="62" xfId="0" applyFont="1" applyFill="1" applyBorder="1" applyAlignment="1" applyProtection="1">
      <alignment horizontal="center" vertical="center" wrapText="1"/>
      <protection locked="0"/>
    </xf>
    <xf numFmtId="0" fontId="19" fillId="34" borderId="63" xfId="0" applyFont="1" applyFill="1" applyBorder="1" applyAlignment="1" applyProtection="1">
      <alignment horizontal="center" vertical="center" wrapText="1"/>
      <protection locked="0"/>
    </xf>
    <xf numFmtId="0" fontId="19" fillId="34" borderId="64" xfId="0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Border="1" applyAlignment="1" applyProtection="1">
      <alignment horizontal="center" vertical="center" wrapText="1"/>
      <protection locked="0"/>
    </xf>
    <xf numFmtId="0" fontId="19" fillId="34" borderId="65" xfId="0" applyFont="1" applyFill="1" applyBorder="1" applyAlignment="1" applyProtection="1">
      <alignment horizontal="center" vertical="center" wrapText="1"/>
      <protection locked="0"/>
    </xf>
    <xf numFmtId="38" fontId="19" fillId="34" borderId="29" xfId="48" applyFont="1" applyFill="1" applyBorder="1" applyAlignment="1">
      <alignment horizontal="right" vertical="center" shrinkToFit="1"/>
    </xf>
    <xf numFmtId="38" fontId="19" fillId="34" borderId="62" xfId="48" applyFont="1" applyFill="1" applyBorder="1" applyAlignment="1">
      <alignment horizontal="right" vertical="center" shrinkToFit="1"/>
    </xf>
    <xf numFmtId="38" fontId="19" fillId="34" borderId="30" xfId="48" applyFont="1" applyFill="1" applyBorder="1" applyAlignment="1">
      <alignment horizontal="right" vertical="center" shrinkToFit="1"/>
    </xf>
    <xf numFmtId="38" fontId="19" fillId="34" borderId="12" xfId="48" applyFont="1" applyFill="1" applyBorder="1" applyAlignment="1">
      <alignment horizontal="right" vertical="center" shrinkToFit="1"/>
    </xf>
    <xf numFmtId="38" fontId="19" fillId="34" borderId="13" xfId="48" applyFont="1" applyFill="1" applyBorder="1" applyAlignment="1">
      <alignment horizontal="right" vertical="center" shrinkToFit="1"/>
    </xf>
    <xf numFmtId="38" fontId="19" fillId="34" borderId="39" xfId="48" applyFont="1" applyFill="1" applyBorder="1" applyAlignment="1">
      <alignment horizontal="right" vertical="center" shrinkToFit="1"/>
    </xf>
    <xf numFmtId="0" fontId="11" fillId="0" borderId="60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38" fontId="27" fillId="34" borderId="10" xfId="48" applyFont="1" applyFill="1" applyBorder="1" applyAlignment="1">
      <alignment horizontal="right" vertical="center" shrinkToFit="1"/>
    </xf>
    <xf numFmtId="0" fontId="11" fillId="0" borderId="60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50"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  <dxf>
      <fill>
        <patternFill>
          <bgColor rgb="FFFAD3BE"/>
        </patternFill>
      </fill>
    </dxf>
    <dxf>
      <fill>
        <patternFill>
          <bgColor rgb="FFD4E6F4"/>
        </patternFill>
      </fill>
    </dxf>
    <dxf>
      <fill>
        <patternFill>
          <bgColor rgb="FFFAD0B8"/>
        </patternFill>
      </fill>
    </dxf>
    <dxf>
      <fill>
        <patternFill>
          <bgColor rgb="FFCAE0F2"/>
        </patternFill>
      </fill>
    </dxf>
    <dxf>
      <fill>
        <patternFill>
          <bgColor rgb="FFF9CBB1"/>
        </patternFill>
      </fill>
    </dxf>
    <dxf>
      <fill>
        <patternFill>
          <bgColor rgb="FFC2DB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0.vml" /><Relationship Id="rId3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1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2.vml" /><Relationship Id="rId3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3.vml" /><Relationship Id="rId3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4.vml" /><Relationship Id="rId3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5.vml" /><Relationship Id="rId3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6.vml" /><Relationship Id="rId3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7.vml" /><Relationship Id="rId3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8.vml" /><Relationship Id="rId3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49.vml" /><Relationship Id="rId3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0.vml" /><Relationship Id="rId3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1.vml" /><Relationship Id="rId3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2.vml" /><Relationship Id="rId3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3.vml" /><Relationship Id="rId3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54.vml" /><Relationship Id="rId3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5.vml" /><Relationship Id="rId3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6.vml" /><Relationship Id="rId3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57.vml" /><Relationship Id="rId3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58.vml" /><Relationship Id="rId3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59.vml" /><Relationship Id="rId3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60.vml" /><Relationship Id="rId3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61.vml" /><Relationship Id="rId3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62.vml" /><Relationship Id="rId3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comments" Target="../comments64.xml" /><Relationship Id="rId2" Type="http://schemas.openxmlformats.org/officeDocument/2006/relationships/vmlDrawing" Target="../drawings/vmlDrawing63.vml" /><Relationship Id="rId3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comments" Target="../comments65.xml" /><Relationship Id="rId2" Type="http://schemas.openxmlformats.org/officeDocument/2006/relationships/vmlDrawing" Target="../drawings/vmlDrawing64.vml" /><Relationship Id="rId3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65.vml" /><Relationship Id="rId3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66.vml" /><Relationship Id="rId3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comments" Target="../comments68.xml" /><Relationship Id="rId2" Type="http://schemas.openxmlformats.org/officeDocument/2006/relationships/vmlDrawing" Target="../drawings/vmlDrawing67.vml" /><Relationship Id="rId3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A6 F6 K6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25" dxfId="9">
      <formula>WEEKDAY(A8)=7</formula>
    </cfRule>
    <cfRule type="expression" priority="26" dxfId="8">
      <formula>WEEKDAY(A8)=1</formula>
    </cfRule>
  </conditionalFormatting>
  <conditionalFormatting sqref="F8:F35">
    <cfRule type="expression" priority="23" dxfId="1">
      <formula>WEEKDAY(F8)=7</formula>
    </cfRule>
    <cfRule type="expression" priority="24" dxfId="0">
      <formula>WEEKDAY(F8)=1</formula>
    </cfRule>
  </conditionalFormatting>
  <conditionalFormatting sqref="K8:K35">
    <cfRule type="expression" priority="21" dxfId="5">
      <formula>WEEKDAY(K8)=7</formula>
    </cfRule>
    <cfRule type="expression" priority="2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G8:I38 B8:D38 L8:N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BD0FF"/>
  </sheetPr>
  <dimension ref="A1:H18"/>
  <sheetViews>
    <sheetView tabSelected="1" zoomScalePageLayoutView="0" workbookViewId="0" topLeftCell="A1">
      <selection activeCell="G15" sqref="G15"/>
    </sheetView>
  </sheetViews>
  <sheetFormatPr defaultColWidth="8.796875" defaultRowHeight="15"/>
  <cols>
    <col min="1" max="1" width="12.59765625" style="28" customWidth="1"/>
    <col min="2" max="2" width="7.8984375" style="28" customWidth="1"/>
    <col min="3" max="3" width="18.3984375" style="28" customWidth="1"/>
    <col min="4" max="4" width="7.59765625" style="28" customWidth="1"/>
    <col min="5" max="5" width="18.3984375" style="28" customWidth="1"/>
    <col min="6" max="6" width="9" style="28" customWidth="1"/>
    <col min="7" max="7" width="10.19921875" style="28" customWidth="1"/>
    <col min="8" max="9" width="9" style="28" customWidth="1"/>
    <col min="10" max="16384" width="9" style="28" customWidth="1"/>
  </cols>
  <sheetData>
    <row r="1" ht="18.75" customHeight="1">
      <c r="A1" s="33" t="s">
        <v>51</v>
      </c>
    </row>
    <row r="2" spans="1:7" ht="18.75" customHeight="1">
      <c r="A2" s="93" t="s">
        <v>84</v>
      </c>
      <c r="G2" s="93" t="s">
        <v>89</v>
      </c>
    </row>
    <row r="3" spans="1:7" ht="15">
      <c r="A3" s="93" t="s">
        <v>83</v>
      </c>
      <c r="G3" s="93" t="s">
        <v>88</v>
      </c>
    </row>
    <row r="4" ht="15.75" thickBot="1"/>
    <row r="5" spans="1:8" ht="27" customHeight="1">
      <c r="A5" s="35" t="s">
        <v>42</v>
      </c>
      <c r="B5" s="127"/>
      <c r="C5" s="128"/>
      <c r="D5" s="128"/>
      <c r="E5" s="129"/>
      <c r="G5" s="122" t="s">
        <v>56</v>
      </c>
      <c r="H5" s="123"/>
    </row>
    <row r="6" spans="1:8" ht="27" customHeight="1">
      <c r="A6" s="30" t="s">
        <v>1</v>
      </c>
      <c r="B6" s="130"/>
      <c r="C6" s="131"/>
      <c r="D6" s="131"/>
      <c r="E6" s="132"/>
      <c r="G6" s="30" t="s">
        <v>22</v>
      </c>
      <c r="H6" s="99">
        <v>0</v>
      </c>
    </row>
    <row r="7" spans="1:8" ht="27" customHeight="1">
      <c r="A7" s="30" t="s">
        <v>43</v>
      </c>
      <c r="B7" s="27" t="s">
        <v>44</v>
      </c>
      <c r="C7" s="97"/>
      <c r="D7" s="27" t="s">
        <v>45</v>
      </c>
      <c r="E7" s="98"/>
      <c r="G7" s="38" t="s">
        <v>23</v>
      </c>
      <c r="H7" s="99">
        <v>1</v>
      </c>
    </row>
    <row r="8" spans="1:8" ht="27" customHeight="1" thickBot="1">
      <c r="A8" s="31" t="s">
        <v>46</v>
      </c>
      <c r="B8" s="133"/>
      <c r="C8" s="134"/>
      <c r="D8" s="134"/>
      <c r="E8" s="135"/>
      <c r="G8" s="31" t="s">
        <v>21</v>
      </c>
      <c r="H8" s="100">
        <v>0</v>
      </c>
    </row>
    <row r="9" ht="16.5" thickBot="1">
      <c r="G9" s="32" t="s">
        <v>54</v>
      </c>
    </row>
    <row r="10" spans="1:7" ht="22.5" customHeight="1" thickBot="1">
      <c r="A10" s="35" t="s">
        <v>47</v>
      </c>
      <c r="B10" s="143"/>
      <c r="C10" s="144"/>
      <c r="D10" s="29"/>
      <c r="E10" s="29"/>
      <c r="G10" s="34" t="s">
        <v>55</v>
      </c>
    </row>
    <row r="11" spans="1:8" ht="22.5" customHeight="1">
      <c r="A11" s="30" t="s">
        <v>48</v>
      </c>
      <c r="B11" s="136"/>
      <c r="C11" s="145"/>
      <c r="D11" s="29"/>
      <c r="E11" s="29"/>
      <c r="G11" s="122" t="s">
        <v>87</v>
      </c>
      <c r="H11" s="123"/>
    </row>
    <row r="12" spans="1:8" ht="22.5" customHeight="1">
      <c r="A12" s="30" t="s">
        <v>11</v>
      </c>
      <c r="B12" s="146"/>
      <c r="C12" s="147"/>
      <c r="D12" s="29"/>
      <c r="E12" s="29"/>
      <c r="G12" s="124">
        <v>2024</v>
      </c>
      <c r="H12" s="101">
        <v>4</v>
      </c>
    </row>
    <row r="13" spans="1:8" ht="22.5" customHeight="1" thickBot="1">
      <c r="A13" s="30" t="s">
        <v>13</v>
      </c>
      <c r="B13" s="146"/>
      <c r="C13" s="147"/>
      <c r="D13" s="36" t="s">
        <v>52</v>
      </c>
      <c r="E13" s="37"/>
      <c r="G13" s="125"/>
      <c r="H13" s="101">
        <v>5</v>
      </c>
    </row>
    <row r="14" spans="1:8" ht="22.5" customHeight="1" thickBot="1">
      <c r="A14" s="30" t="s">
        <v>49</v>
      </c>
      <c r="B14" s="136"/>
      <c r="C14" s="137"/>
      <c r="D14" s="138"/>
      <c r="E14" s="139"/>
      <c r="G14" s="126"/>
      <c r="H14" s="102">
        <v>6</v>
      </c>
    </row>
    <row r="15" spans="1:7" ht="22.5" customHeight="1" thickBot="1">
      <c r="A15" s="31" t="s">
        <v>50</v>
      </c>
      <c r="B15" s="140"/>
      <c r="C15" s="141"/>
      <c r="D15" s="141"/>
      <c r="E15" s="142"/>
      <c r="G15" s="103" t="s">
        <v>91</v>
      </c>
    </row>
    <row r="16" ht="14.25">
      <c r="G16" s="32" t="s">
        <v>90</v>
      </c>
    </row>
    <row r="17" ht="14.25">
      <c r="A17" s="28" t="s">
        <v>82</v>
      </c>
    </row>
    <row r="18" ht="15" thickBot="1">
      <c r="A18" s="28" t="s">
        <v>53</v>
      </c>
    </row>
  </sheetData>
  <sheetProtection sheet="1"/>
  <mergeCells count="12">
    <mergeCell ref="B15:E15"/>
    <mergeCell ref="B10:C10"/>
    <mergeCell ref="B11:C11"/>
    <mergeCell ref="B12:C12"/>
    <mergeCell ref="B13:C13"/>
    <mergeCell ref="G11:H11"/>
    <mergeCell ref="G12:G14"/>
    <mergeCell ref="G5:H5"/>
    <mergeCell ref="B5:E5"/>
    <mergeCell ref="B6:E6"/>
    <mergeCell ref="B8:E8"/>
    <mergeCell ref="B14:E14"/>
  </mergeCells>
  <dataValidations count="3">
    <dataValidation allowBlank="1" showInputMessage="1" showErrorMessage="1" sqref="E7 C7 B5:E6 B10:C11 B14:E14"/>
    <dataValidation allowBlank="1" showInputMessage="1" showErrorMessage="1" sqref="B12:C13 B8:E8 H6:H8 H12:H14"/>
    <dataValidation allowBlank="1" showInputMessage="1" showErrorMessage="1" sqref="B15:E15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325"/>
  <sheetViews>
    <sheetView view="pageBreakPreview" zoomScale="110" zoomScaleNormal="66" zoomScaleSheetLayoutView="110" zoomScalePageLayoutView="0" workbookViewId="0" topLeftCell="A7">
      <selection activeCell="F7" sqref="F7"/>
    </sheetView>
  </sheetViews>
  <sheetFormatPr defaultColWidth="8.796875" defaultRowHeight="15"/>
  <cols>
    <col min="1" max="1" width="4.69921875" style="1" customWidth="1"/>
    <col min="2" max="3" width="8.09765625" style="1" customWidth="1"/>
    <col min="4" max="4" width="8.69921875" style="1" customWidth="1"/>
    <col min="5" max="5" width="10.5" style="1" customWidth="1"/>
    <col min="6" max="6" width="7.59765625" style="1" customWidth="1"/>
    <col min="7" max="7" width="3.19921875" style="1" customWidth="1"/>
    <col min="8" max="8" width="7.09765625" style="1" customWidth="1"/>
    <col min="9" max="9" width="2.69921875" style="1" customWidth="1"/>
    <col min="10" max="10" width="8.8984375" style="1" customWidth="1"/>
    <col min="11" max="11" width="7.09765625" style="1" customWidth="1"/>
    <col min="12" max="12" width="2.8984375" style="1" customWidth="1"/>
    <col min="13" max="13" width="2.8984375" style="1" hidden="1" customWidth="1"/>
    <col min="14" max="16384" width="9" style="1" customWidth="1"/>
  </cols>
  <sheetData>
    <row r="1" ht="12.75">
      <c r="N1" s="39" t="s">
        <v>77</v>
      </c>
    </row>
    <row r="2" ht="18.75" customHeight="1">
      <c r="A2" s="1" t="s">
        <v>33</v>
      </c>
    </row>
    <row r="3" spans="11:14" ht="21.75" customHeight="1">
      <c r="K3" s="174" t="s">
        <v>3</v>
      </c>
      <c r="L3" s="174"/>
      <c r="M3" s="82"/>
      <c r="N3" s="66" t="s">
        <v>57</v>
      </c>
    </row>
    <row r="4" spans="2:14" ht="21.75" customHeight="1">
      <c r="B4" s="148" t="s">
        <v>31</v>
      </c>
      <c r="C4" s="148"/>
      <c r="D4" s="148"/>
      <c r="E4" s="148"/>
      <c r="F4" s="148"/>
      <c r="G4" s="148"/>
      <c r="H4" s="148"/>
      <c r="I4" s="148"/>
      <c r="J4" s="148"/>
      <c r="K4" s="165"/>
      <c r="L4" s="165"/>
      <c r="M4" s="83"/>
      <c r="N4" s="66" t="s">
        <v>58</v>
      </c>
    </row>
    <row r="5" spans="2:11" ht="21.75" customHeight="1">
      <c r="B5" s="2"/>
      <c r="C5" s="2"/>
      <c r="D5" s="2"/>
      <c r="E5" s="2"/>
      <c r="F5" s="2"/>
      <c r="G5" s="2"/>
      <c r="H5" s="2"/>
      <c r="I5" s="2"/>
      <c r="J5" s="2"/>
      <c r="K5" s="24"/>
    </row>
    <row r="6" spans="2:14" ht="21.75" customHeight="1">
      <c r="B6" s="2"/>
      <c r="C6" s="2"/>
      <c r="D6" s="2"/>
      <c r="E6" s="2"/>
      <c r="F6" s="2"/>
      <c r="G6" s="2"/>
      <c r="H6" s="2"/>
      <c r="I6" s="2"/>
      <c r="J6" s="173">
        <f ca="1">TODAY()</f>
        <v>45471</v>
      </c>
      <c r="K6" s="173"/>
      <c r="L6" s="173"/>
      <c r="M6" s="80"/>
      <c r="N6" s="40" t="s">
        <v>72</v>
      </c>
    </row>
    <row r="7" ht="18" customHeight="1"/>
    <row r="8" ht="18" customHeight="1">
      <c r="A8" s="1" t="s">
        <v>32</v>
      </c>
    </row>
    <row r="9" ht="18" customHeight="1"/>
    <row r="10" spans="5:11" ht="20.25" customHeight="1">
      <c r="E10" s="149" t="s">
        <v>0</v>
      </c>
      <c r="F10" s="149"/>
      <c r="G10" s="4"/>
      <c r="H10" s="151">
        <f>'業者情報入力'!B5</f>
        <v>0</v>
      </c>
      <c r="I10" s="151"/>
      <c r="J10" s="151"/>
      <c r="K10" s="151"/>
    </row>
    <row r="11" spans="5:14" ht="20.25" customHeight="1">
      <c r="E11" s="149" t="s">
        <v>4</v>
      </c>
      <c r="F11" s="149"/>
      <c r="G11" s="4"/>
      <c r="H11" s="151">
        <f>'業者情報入力'!B6</f>
        <v>0</v>
      </c>
      <c r="I11" s="151"/>
      <c r="J11" s="151"/>
      <c r="K11" s="151"/>
      <c r="N11" s="66" t="s">
        <v>59</v>
      </c>
    </row>
    <row r="12" spans="5:14" ht="20.25" customHeight="1">
      <c r="E12" s="150" t="s">
        <v>2</v>
      </c>
      <c r="F12" s="150"/>
      <c r="G12" s="5"/>
      <c r="H12" s="151">
        <f>IF('業者情報入力'!C7="","",'業者情報入力'!C7)</f>
      </c>
      <c r="I12" s="151"/>
      <c r="J12" s="151">
        <f>'業者情報入力'!E7</f>
        <v>0</v>
      </c>
      <c r="K12" s="151"/>
      <c r="N12" s="66" t="s">
        <v>60</v>
      </c>
    </row>
    <row r="13" spans="5:11" ht="20.25" customHeight="1">
      <c r="E13" s="149" t="s">
        <v>5</v>
      </c>
      <c r="F13" s="149"/>
      <c r="G13" s="4"/>
      <c r="H13" s="151">
        <f>'業者情報入力'!B8</f>
        <v>0</v>
      </c>
      <c r="I13" s="151"/>
      <c r="J13" s="151"/>
      <c r="K13" s="151"/>
    </row>
    <row r="16" ht="15.75" customHeight="1">
      <c r="C16" s="25" t="s">
        <v>34</v>
      </c>
    </row>
    <row r="17" ht="15.75" customHeight="1">
      <c r="C17" s="25" t="s">
        <v>35</v>
      </c>
    </row>
    <row r="19" spans="1:7" ht="24" customHeight="1">
      <c r="A19" s="26" t="s">
        <v>37</v>
      </c>
      <c r="B19" s="3" t="s">
        <v>36</v>
      </c>
      <c r="C19" s="9"/>
      <c r="D19" s="202">
        <f>SUM($M:$M)</f>
        <v>0</v>
      </c>
      <c r="E19" s="202"/>
      <c r="F19" s="202"/>
      <c r="G19" s="8" t="s">
        <v>27</v>
      </c>
    </row>
    <row r="20" ht="17.25" customHeight="1">
      <c r="A20" s="4"/>
    </row>
    <row r="21" spans="1:2" ht="15" customHeight="1">
      <c r="A21" s="26" t="s">
        <v>39</v>
      </c>
      <c r="B21" s="1" t="s">
        <v>38</v>
      </c>
    </row>
    <row r="22" ht="21" customHeight="1"/>
    <row r="23" ht="16.5" customHeight="1">
      <c r="A23" s="1" t="s">
        <v>30</v>
      </c>
    </row>
    <row r="24" spans="1:13" ht="38.25" customHeight="1">
      <c r="A24" s="160">
        <f>'業者情報入力'!B10</f>
        <v>0</v>
      </c>
      <c r="B24" s="161"/>
      <c r="C24" s="161"/>
      <c r="D24" s="161"/>
      <c r="E24" s="6" t="s">
        <v>8</v>
      </c>
      <c r="F24" s="160">
        <f>'業者情報入力'!B11</f>
        <v>0</v>
      </c>
      <c r="G24" s="161"/>
      <c r="H24" s="161"/>
      <c r="I24" s="161"/>
      <c r="J24" s="161"/>
      <c r="K24" s="166" t="s">
        <v>9</v>
      </c>
      <c r="L24" s="167"/>
      <c r="M24" s="84"/>
    </row>
    <row r="25" spans="1:13" ht="17.25" customHeight="1">
      <c r="A25" s="162" t="s">
        <v>10</v>
      </c>
      <c r="B25" s="163"/>
      <c r="C25" s="164"/>
      <c r="D25" s="165" t="s">
        <v>12</v>
      </c>
      <c r="E25" s="165"/>
      <c r="F25" s="165" t="s">
        <v>14</v>
      </c>
      <c r="G25" s="165"/>
      <c r="H25" s="165"/>
      <c r="I25" s="165"/>
      <c r="J25" s="165"/>
      <c r="K25" s="165"/>
      <c r="L25" s="165"/>
      <c r="M25" s="83"/>
    </row>
    <row r="26" spans="1:13" ht="30" customHeight="1">
      <c r="A26" s="162" t="s">
        <v>17</v>
      </c>
      <c r="B26" s="163"/>
      <c r="C26" s="164"/>
      <c r="D26" s="183">
        <f>'業者情報入力'!B12</f>
        <v>0</v>
      </c>
      <c r="E26" s="184"/>
      <c r="F26" s="158">
        <f>'業者情報入力'!B13</f>
        <v>0</v>
      </c>
      <c r="G26" s="159"/>
      <c r="H26" s="159"/>
      <c r="I26" s="159"/>
      <c r="J26" s="159"/>
      <c r="K26" s="159"/>
      <c r="L26" s="159"/>
      <c r="M26" s="79"/>
    </row>
    <row r="27" spans="1:14" ht="19.5" customHeight="1">
      <c r="A27" s="177" t="s">
        <v>15</v>
      </c>
      <c r="B27" s="178"/>
      <c r="C27" s="179"/>
      <c r="D27" s="155">
        <f>'業者情報入力'!B15</f>
        <v>0</v>
      </c>
      <c r="E27" s="156"/>
      <c r="F27" s="156"/>
      <c r="G27" s="156"/>
      <c r="H27" s="156"/>
      <c r="I27" s="156"/>
      <c r="J27" s="156"/>
      <c r="K27" s="156"/>
      <c r="L27" s="157"/>
      <c r="M27" s="85"/>
      <c r="N27" s="40" t="s">
        <v>80</v>
      </c>
    </row>
    <row r="28" spans="1:14" ht="48.75" customHeight="1">
      <c r="A28" s="180" t="s">
        <v>16</v>
      </c>
      <c r="B28" s="181"/>
      <c r="C28" s="182"/>
      <c r="D28" s="152">
        <f>'業者情報入力'!B14</f>
        <v>0</v>
      </c>
      <c r="E28" s="153"/>
      <c r="F28" s="153"/>
      <c r="G28" s="153"/>
      <c r="H28" s="153"/>
      <c r="I28" s="153"/>
      <c r="J28" s="153"/>
      <c r="K28" s="153"/>
      <c r="L28" s="154"/>
      <c r="M28" s="85"/>
      <c r="N28" s="88" t="s">
        <v>81</v>
      </c>
    </row>
    <row r="29" ht="18.75" customHeight="1">
      <c r="N29" s="40" t="s">
        <v>86</v>
      </c>
    </row>
    <row r="30" spans="1:14" ht="18" customHeight="1">
      <c r="A30" s="1" t="s">
        <v>29</v>
      </c>
      <c r="N30" s="40" t="s">
        <v>69</v>
      </c>
    </row>
    <row r="31" spans="1:13" ht="33" customHeight="1" thickBot="1">
      <c r="A31" s="13" t="s">
        <v>6</v>
      </c>
      <c r="B31" s="203" t="s">
        <v>26</v>
      </c>
      <c r="C31" s="204"/>
      <c r="D31" s="205"/>
      <c r="E31" s="197" t="s">
        <v>19</v>
      </c>
      <c r="F31" s="198"/>
      <c r="G31" s="199"/>
      <c r="H31" s="200" t="s">
        <v>18</v>
      </c>
      <c r="I31" s="201"/>
      <c r="J31" s="197" t="s">
        <v>7</v>
      </c>
      <c r="K31" s="198"/>
      <c r="L31" s="199"/>
      <c r="M31" s="83"/>
    </row>
    <row r="32" spans="1:15" ht="20.25" customHeight="1">
      <c r="A32" s="168">
        <v>1</v>
      </c>
      <c r="B32" s="185">
        <f>IF(1!$B$1="","",1!$B$1)</f>
      </c>
      <c r="C32" s="186"/>
      <c r="D32" s="187"/>
      <c r="E32" s="14" t="s">
        <v>24</v>
      </c>
      <c r="F32" s="89" t="e">
        <f ca="1">INDIRECT($B32&amp;"!$L$2")</f>
        <v>#REF!</v>
      </c>
      <c r="G32" s="15" t="s">
        <v>25</v>
      </c>
      <c r="H32" s="41">
        <f>'業者情報入力'!$H$6</f>
        <v>0</v>
      </c>
      <c r="I32" s="15" t="s">
        <v>27</v>
      </c>
      <c r="J32" s="191" t="e">
        <f>ROUNDDOWN(F32*H32,0)</f>
        <v>#REF!</v>
      </c>
      <c r="K32" s="192"/>
      <c r="L32" s="16" t="s">
        <v>27</v>
      </c>
      <c r="M32" s="86"/>
      <c r="N32" s="66" t="s">
        <v>67</v>
      </c>
      <c r="O32" s="65"/>
    </row>
    <row r="33" spans="1:15" ht="20.25" customHeight="1">
      <c r="A33" s="169"/>
      <c r="B33" s="188"/>
      <c r="C33" s="189"/>
      <c r="D33" s="190"/>
      <c r="E33" s="10" t="s">
        <v>23</v>
      </c>
      <c r="F33" s="90" t="e">
        <f ca="1">INDIRECT($B32&amp;"!$L$3")</f>
        <v>#REF!</v>
      </c>
      <c r="G33" s="7" t="s">
        <v>25</v>
      </c>
      <c r="H33" s="42">
        <f>'業者情報入力'!$H$7</f>
        <v>1</v>
      </c>
      <c r="I33" s="7" t="s">
        <v>27</v>
      </c>
      <c r="J33" s="193" t="e">
        <f>ROUNDDOWN(F33*H33,0)</f>
        <v>#REF!</v>
      </c>
      <c r="K33" s="194"/>
      <c r="L33" s="17" t="s">
        <v>27</v>
      </c>
      <c r="M33" s="86"/>
      <c r="N33" s="66" t="s">
        <v>75</v>
      </c>
      <c r="O33" s="65"/>
    </row>
    <row r="34" spans="1:15" ht="20.25" customHeight="1" thickBot="1">
      <c r="A34" s="169"/>
      <c r="B34" s="188"/>
      <c r="C34" s="189"/>
      <c r="D34" s="190"/>
      <c r="E34" s="11" t="s">
        <v>21</v>
      </c>
      <c r="F34" s="91" t="e">
        <f ca="1">INDIRECT($B32&amp;"!$L$4")</f>
        <v>#REF!</v>
      </c>
      <c r="G34" s="12" t="s">
        <v>25</v>
      </c>
      <c r="H34" s="43">
        <f>'業者情報入力'!$H$8</f>
        <v>0</v>
      </c>
      <c r="I34" s="12" t="s">
        <v>27</v>
      </c>
      <c r="J34" s="195" t="e">
        <f>ROUNDDOWN(F34*H34,0)</f>
        <v>#REF!</v>
      </c>
      <c r="K34" s="196"/>
      <c r="L34" s="18" t="s">
        <v>27</v>
      </c>
      <c r="M34" s="86"/>
      <c r="N34" s="66" t="s">
        <v>70</v>
      </c>
      <c r="O34" s="65"/>
    </row>
    <row r="35" spans="1:15" ht="20.25" customHeight="1" thickBot="1" thickTop="1">
      <c r="A35" s="170"/>
      <c r="B35" s="19"/>
      <c r="C35" s="175" t="s">
        <v>40</v>
      </c>
      <c r="D35" s="176"/>
      <c r="E35" s="19" t="s">
        <v>20</v>
      </c>
      <c r="F35" s="92" t="e">
        <f>SUM(F32:F34)</f>
        <v>#REF!</v>
      </c>
      <c r="G35" s="20" t="s">
        <v>25</v>
      </c>
      <c r="H35" s="21" t="s">
        <v>28</v>
      </c>
      <c r="I35" s="20" t="s">
        <v>27</v>
      </c>
      <c r="J35" s="171" t="e">
        <f>SUM(J32:K34)</f>
        <v>#REF!</v>
      </c>
      <c r="K35" s="172"/>
      <c r="L35" s="22" t="s">
        <v>27</v>
      </c>
      <c r="M35" s="87">
        <f>_xlfn.IFERROR(J35,"")</f>
      </c>
      <c r="N35" s="66" t="s">
        <v>68</v>
      </c>
      <c r="O35" s="65"/>
    </row>
    <row r="36" spans="1:15" ht="20.25" customHeight="1">
      <c r="A36" s="168">
        <v>2</v>
      </c>
      <c r="B36" s="185">
        <f>IF(2!$B$1="","",2!$B$1)</f>
      </c>
      <c r="C36" s="186"/>
      <c r="D36" s="187"/>
      <c r="E36" s="14" t="s">
        <v>24</v>
      </c>
      <c r="F36" s="89" t="e">
        <f ca="1">INDIRECT($B36&amp;"!$L$2")</f>
        <v>#REF!</v>
      </c>
      <c r="G36" s="15" t="s">
        <v>25</v>
      </c>
      <c r="H36" s="41">
        <f>'業者情報入力'!$H$6</f>
        <v>0</v>
      </c>
      <c r="I36" s="15" t="s">
        <v>27</v>
      </c>
      <c r="J36" s="191" t="e">
        <f>ROUNDDOWN(F36*H36,0)</f>
        <v>#REF!</v>
      </c>
      <c r="K36" s="192"/>
      <c r="L36" s="16" t="s">
        <v>27</v>
      </c>
      <c r="M36" s="86"/>
      <c r="N36" s="66" t="s">
        <v>71</v>
      </c>
      <c r="O36" s="65"/>
    </row>
    <row r="37" spans="1:13" ht="20.25" customHeight="1">
      <c r="A37" s="169"/>
      <c r="B37" s="188"/>
      <c r="C37" s="189"/>
      <c r="D37" s="190"/>
      <c r="E37" s="10" t="s">
        <v>23</v>
      </c>
      <c r="F37" s="90" t="e">
        <f ca="1">INDIRECT($B36&amp;"!$L$3")</f>
        <v>#REF!</v>
      </c>
      <c r="G37" s="7" t="s">
        <v>25</v>
      </c>
      <c r="H37" s="42">
        <f>'業者情報入力'!$H$7</f>
        <v>1</v>
      </c>
      <c r="I37" s="7" t="s">
        <v>27</v>
      </c>
      <c r="J37" s="193" t="e">
        <f>ROUNDDOWN(F37*H37,0)</f>
        <v>#REF!</v>
      </c>
      <c r="K37" s="194"/>
      <c r="L37" s="17" t="s">
        <v>27</v>
      </c>
      <c r="M37" s="86"/>
    </row>
    <row r="38" spans="1:14" ht="20.25" customHeight="1" thickBot="1">
      <c r="A38" s="169"/>
      <c r="B38" s="188"/>
      <c r="C38" s="189"/>
      <c r="D38" s="190"/>
      <c r="E38" s="11" t="s">
        <v>21</v>
      </c>
      <c r="F38" s="91" t="e">
        <f ca="1">INDIRECT($B36&amp;"!$L$4")</f>
        <v>#REF!</v>
      </c>
      <c r="G38" s="12" t="s">
        <v>25</v>
      </c>
      <c r="H38" s="43">
        <f>'業者情報入力'!$H$8</f>
        <v>0</v>
      </c>
      <c r="I38" s="12" t="s">
        <v>27</v>
      </c>
      <c r="J38" s="195" t="e">
        <f>ROUNDDOWN(F38*H38,0)</f>
        <v>#REF!</v>
      </c>
      <c r="K38" s="196"/>
      <c r="L38" s="18" t="s">
        <v>27</v>
      </c>
      <c r="M38" s="86"/>
      <c r="N38" s="40" t="s">
        <v>73</v>
      </c>
    </row>
    <row r="39" spans="1:14" ht="20.25" customHeight="1" thickBot="1" thickTop="1">
      <c r="A39" s="170"/>
      <c r="B39" s="19"/>
      <c r="C39" s="175" t="s">
        <v>41</v>
      </c>
      <c r="D39" s="176"/>
      <c r="E39" s="19" t="s">
        <v>20</v>
      </c>
      <c r="F39" s="92" t="e">
        <f>SUM(F36:F38)</f>
        <v>#REF!</v>
      </c>
      <c r="G39" s="20" t="s">
        <v>25</v>
      </c>
      <c r="H39" s="23" t="s">
        <v>28</v>
      </c>
      <c r="I39" s="20" t="s">
        <v>27</v>
      </c>
      <c r="J39" s="171" t="e">
        <f>SUM(J36:K38)</f>
        <v>#REF!</v>
      </c>
      <c r="K39" s="172"/>
      <c r="L39" s="22" t="s">
        <v>27</v>
      </c>
      <c r="M39" s="87">
        <f>_xlfn.IFERROR(J39,"")</f>
      </c>
      <c r="N39" s="40" t="s">
        <v>74</v>
      </c>
    </row>
    <row r="42" ht="18" customHeight="1">
      <c r="A42" s="1" t="s">
        <v>76</v>
      </c>
    </row>
    <row r="43" spans="1:13" ht="33" customHeight="1" thickBot="1">
      <c r="A43" s="13" t="s">
        <v>6</v>
      </c>
      <c r="B43" s="203" t="s">
        <v>26</v>
      </c>
      <c r="C43" s="204"/>
      <c r="D43" s="205"/>
      <c r="E43" s="197" t="s">
        <v>19</v>
      </c>
      <c r="F43" s="198"/>
      <c r="G43" s="199"/>
      <c r="H43" s="200" t="s">
        <v>18</v>
      </c>
      <c r="I43" s="201"/>
      <c r="J43" s="197" t="s">
        <v>7</v>
      </c>
      <c r="K43" s="198"/>
      <c r="L43" s="199"/>
      <c r="M43" s="83"/>
    </row>
    <row r="44" spans="1:13" ht="20.25" customHeight="1">
      <c r="A44" s="168">
        <f>A36+1</f>
        <v>3</v>
      </c>
      <c r="B44" s="185">
        <f>IF(3!$B$1="","",3!$B$1)</f>
      </c>
      <c r="C44" s="186"/>
      <c r="D44" s="187"/>
      <c r="E44" s="14" t="s">
        <v>24</v>
      </c>
      <c r="F44" s="89" t="e">
        <f ca="1">INDIRECT($B44&amp;"!$L$2")</f>
        <v>#REF!</v>
      </c>
      <c r="G44" s="15" t="s">
        <v>25</v>
      </c>
      <c r="H44" s="41">
        <f>'業者情報入力'!$H$6</f>
        <v>0</v>
      </c>
      <c r="I44" s="15" t="s">
        <v>27</v>
      </c>
      <c r="J44" s="191" t="e">
        <f>ROUNDDOWN(F44*H44,0)</f>
        <v>#REF!</v>
      </c>
      <c r="K44" s="192"/>
      <c r="L44" s="16" t="s">
        <v>27</v>
      </c>
      <c r="M44" s="86"/>
    </row>
    <row r="45" spans="1:13" ht="20.25" customHeight="1">
      <c r="A45" s="169"/>
      <c r="B45" s="188"/>
      <c r="C45" s="189"/>
      <c r="D45" s="190"/>
      <c r="E45" s="10" t="s">
        <v>23</v>
      </c>
      <c r="F45" s="90" t="e">
        <f ca="1">INDIRECT($B44&amp;"!$L$3")</f>
        <v>#REF!</v>
      </c>
      <c r="G45" s="7" t="s">
        <v>25</v>
      </c>
      <c r="H45" s="42">
        <f>'業者情報入力'!$H$7</f>
        <v>1</v>
      </c>
      <c r="I45" s="7" t="s">
        <v>27</v>
      </c>
      <c r="J45" s="193" t="e">
        <f>ROUNDDOWN(F45*H45,0)</f>
        <v>#REF!</v>
      </c>
      <c r="K45" s="194"/>
      <c r="L45" s="17" t="s">
        <v>27</v>
      </c>
      <c r="M45" s="86"/>
    </row>
    <row r="46" spans="1:13" ht="20.25" customHeight="1" thickBot="1">
      <c r="A46" s="169"/>
      <c r="B46" s="188"/>
      <c r="C46" s="189"/>
      <c r="D46" s="190"/>
      <c r="E46" s="11" t="s">
        <v>21</v>
      </c>
      <c r="F46" s="91" t="e">
        <f ca="1">INDIRECT($B44&amp;"!$L$4")</f>
        <v>#REF!</v>
      </c>
      <c r="G46" s="12" t="s">
        <v>25</v>
      </c>
      <c r="H46" s="43">
        <f>'業者情報入力'!$H$8</f>
        <v>0</v>
      </c>
      <c r="I46" s="12" t="s">
        <v>27</v>
      </c>
      <c r="J46" s="195" t="e">
        <f>ROUNDDOWN(F46*H46,0)</f>
        <v>#REF!</v>
      </c>
      <c r="K46" s="196"/>
      <c r="L46" s="18" t="s">
        <v>27</v>
      </c>
      <c r="M46" s="86"/>
    </row>
    <row r="47" spans="1:13" ht="20.25" customHeight="1" thickBot="1" thickTop="1">
      <c r="A47" s="170"/>
      <c r="B47" s="19"/>
      <c r="C47" s="175" t="s">
        <v>40</v>
      </c>
      <c r="D47" s="176"/>
      <c r="E47" s="19" t="s">
        <v>20</v>
      </c>
      <c r="F47" s="92" t="e">
        <f>SUM(F44:F46)</f>
        <v>#REF!</v>
      </c>
      <c r="G47" s="20" t="s">
        <v>25</v>
      </c>
      <c r="H47" s="21" t="s">
        <v>28</v>
      </c>
      <c r="I47" s="20" t="s">
        <v>27</v>
      </c>
      <c r="J47" s="171" t="e">
        <f>SUM(J44:K46)</f>
        <v>#REF!</v>
      </c>
      <c r="K47" s="172"/>
      <c r="L47" s="22" t="s">
        <v>27</v>
      </c>
      <c r="M47" s="87">
        <f>_xlfn.IFERROR(J47,"")</f>
      </c>
    </row>
    <row r="48" spans="1:13" ht="20.25" customHeight="1">
      <c r="A48" s="168">
        <f>A44+1</f>
        <v>4</v>
      </c>
      <c r="B48" s="185">
        <f>IF(4!$B$1="","",4!$B$1)</f>
      </c>
      <c r="C48" s="186"/>
      <c r="D48" s="187"/>
      <c r="E48" s="14" t="s">
        <v>24</v>
      </c>
      <c r="F48" s="89" t="e">
        <f ca="1">INDIRECT($B48&amp;"!$L$2")</f>
        <v>#REF!</v>
      </c>
      <c r="G48" s="15" t="s">
        <v>25</v>
      </c>
      <c r="H48" s="41">
        <f>'業者情報入力'!$H$6</f>
        <v>0</v>
      </c>
      <c r="I48" s="15" t="s">
        <v>27</v>
      </c>
      <c r="J48" s="191" t="e">
        <f>ROUNDDOWN(F48*H48,0)</f>
        <v>#REF!</v>
      </c>
      <c r="K48" s="192"/>
      <c r="L48" s="16" t="s">
        <v>27</v>
      </c>
      <c r="M48" s="86"/>
    </row>
    <row r="49" spans="1:13" ht="20.25" customHeight="1">
      <c r="A49" s="169"/>
      <c r="B49" s="188"/>
      <c r="C49" s="189"/>
      <c r="D49" s="190"/>
      <c r="E49" s="10" t="s">
        <v>23</v>
      </c>
      <c r="F49" s="90" t="e">
        <f ca="1">INDIRECT($B48&amp;"!$L$3")</f>
        <v>#REF!</v>
      </c>
      <c r="G49" s="7" t="s">
        <v>25</v>
      </c>
      <c r="H49" s="42">
        <f>'業者情報入力'!$H$7</f>
        <v>1</v>
      </c>
      <c r="I49" s="7" t="s">
        <v>27</v>
      </c>
      <c r="J49" s="193" t="e">
        <f>ROUNDDOWN(F49*H49,0)</f>
        <v>#REF!</v>
      </c>
      <c r="K49" s="194"/>
      <c r="L49" s="17" t="s">
        <v>27</v>
      </c>
      <c r="M49" s="86"/>
    </row>
    <row r="50" spans="1:13" ht="20.25" customHeight="1" thickBot="1">
      <c r="A50" s="169"/>
      <c r="B50" s="188"/>
      <c r="C50" s="189"/>
      <c r="D50" s="190"/>
      <c r="E50" s="11" t="s">
        <v>21</v>
      </c>
      <c r="F50" s="91" t="e">
        <f ca="1">INDIRECT($B48&amp;"!$L$4")</f>
        <v>#REF!</v>
      </c>
      <c r="G50" s="12" t="s">
        <v>25</v>
      </c>
      <c r="H50" s="43">
        <f>'業者情報入力'!$H$8</f>
        <v>0</v>
      </c>
      <c r="I50" s="12" t="s">
        <v>27</v>
      </c>
      <c r="J50" s="195" t="e">
        <f>ROUNDDOWN(F50*H50,0)</f>
        <v>#REF!</v>
      </c>
      <c r="K50" s="196"/>
      <c r="L50" s="18" t="s">
        <v>27</v>
      </c>
      <c r="M50" s="86"/>
    </row>
    <row r="51" spans="1:13" ht="20.25" customHeight="1" thickBot="1" thickTop="1">
      <c r="A51" s="170"/>
      <c r="B51" s="19"/>
      <c r="C51" s="175" t="s">
        <v>41</v>
      </c>
      <c r="D51" s="176"/>
      <c r="E51" s="19" t="s">
        <v>20</v>
      </c>
      <c r="F51" s="92" t="e">
        <f>SUM(F48:F50)</f>
        <v>#REF!</v>
      </c>
      <c r="G51" s="20" t="s">
        <v>25</v>
      </c>
      <c r="H51" s="23" t="s">
        <v>28</v>
      </c>
      <c r="I51" s="20" t="s">
        <v>27</v>
      </c>
      <c r="J51" s="171" t="e">
        <f>SUM(J48:K50)</f>
        <v>#REF!</v>
      </c>
      <c r="K51" s="172"/>
      <c r="L51" s="22" t="s">
        <v>27</v>
      </c>
      <c r="M51" s="87">
        <f>_xlfn.IFERROR(J51,"")</f>
      </c>
    </row>
    <row r="52" spans="1:13" ht="20.25" customHeight="1">
      <c r="A52" s="168">
        <f>A48+1</f>
        <v>5</v>
      </c>
      <c r="B52" s="185">
        <f>IF(5!$B$1="","",5!$B$1)</f>
      </c>
      <c r="C52" s="186"/>
      <c r="D52" s="187"/>
      <c r="E52" s="14" t="s">
        <v>24</v>
      </c>
      <c r="F52" s="89" t="e">
        <f ca="1">INDIRECT($B52&amp;"!$L$2")</f>
        <v>#REF!</v>
      </c>
      <c r="G52" s="15" t="s">
        <v>25</v>
      </c>
      <c r="H52" s="41">
        <f>'業者情報入力'!$H$6</f>
        <v>0</v>
      </c>
      <c r="I52" s="15" t="s">
        <v>27</v>
      </c>
      <c r="J52" s="191" t="e">
        <f>ROUNDDOWN(F52*H52,0)</f>
        <v>#REF!</v>
      </c>
      <c r="K52" s="192"/>
      <c r="L52" s="16" t="s">
        <v>27</v>
      </c>
      <c r="M52" s="86"/>
    </row>
    <row r="53" spans="1:13" ht="20.25" customHeight="1">
      <c r="A53" s="169"/>
      <c r="B53" s="188"/>
      <c r="C53" s="189"/>
      <c r="D53" s="190"/>
      <c r="E53" s="10" t="s">
        <v>23</v>
      </c>
      <c r="F53" s="90" t="e">
        <f ca="1">INDIRECT($B52&amp;"!$L$3")</f>
        <v>#REF!</v>
      </c>
      <c r="G53" s="7" t="s">
        <v>25</v>
      </c>
      <c r="H53" s="42">
        <f>'業者情報入力'!$H$7</f>
        <v>1</v>
      </c>
      <c r="I53" s="7" t="s">
        <v>27</v>
      </c>
      <c r="J53" s="193" t="e">
        <f>ROUNDDOWN(F53*H53,0)</f>
        <v>#REF!</v>
      </c>
      <c r="K53" s="194"/>
      <c r="L53" s="17" t="s">
        <v>27</v>
      </c>
      <c r="M53" s="86"/>
    </row>
    <row r="54" spans="1:13" ht="20.25" customHeight="1" thickBot="1">
      <c r="A54" s="169"/>
      <c r="B54" s="188"/>
      <c r="C54" s="189"/>
      <c r="D54" s="190"/>
      <c r="E54" s="11" t="s">
        <v>21</v>
      </c>
      <c r="F54" s="91" t="e">
        <f ca="1">INDIRECT($B52&amp;"!$L$4")</f>
        <v>#REF!</v>
      </c>
      <c r="G54" s="12" t="s">
        <v>25</v>
      </c>
      <c r="H54" s="43">
        <f>'業者情報入力'!$H$8</f>
        <v>0</v>
      </c>
      <c r="I54" s="12" t="s">
        <v>27</v>
      </c>
      <c r="J54" s="195" t="e">
        <f>ROUNDDOWN(F54*H54,0)</f>
        <v>#REF!</v>
      </c>
      <c r="K54" s="196"/>
      <c r="L54" s="18" t="s">
        <v>27</v>
      </c>
      <c r="M54" s="86"/>
    </row>
    <row r="55" spans="1:13" ht="20.25" customHeight="1" thickBot="1" thickTop="1">
      <c r="A55" s="170"/>
      <c r="B55" s="19"/>
      <c r="C55" s="175" t="s">
        <v>41</v>
      </c>
      <c r="D55" s="176"/>
      <c r="E55" s="19" t="s">
        <v>20</v>
      </c>
      <c r="F55" s="92" t="e">
        <f>SUM(F52:F54)</f>
        <v>#REF!</v>
      </c>
      <c r="G55" s="20" t="s">
        <v>25</v>
      </c>
      <c r="H55" s="23" t="s">
        <v>28</v>
      </c>
      <c r="I55" s="20" t="s">
        <v>27</v>
      </c>
      <c r="J55" s="171" t="e">
        <f>SUM(J52:K54)</f>
        <v>#REF!</v>
      </c>
      <c r="K55" s="172"/>
      <c r="L55" s="22" t="s">
        <v>27</v>
      </c>
      <c r="M55" s="87">
        <f>_xlfn.IFERROR(J55,"")</f>
      </c>
    </row>
    <row r="56" spans="1:13" ht="20.25" customHeight="1">
      <c r="A56" s="168">
        <f>A52+1</f>
        <v>6</v>
      </c>
      <c r="B56" s="185">
        <f>IF(6!$B$1="","",6!$B$1)</f>
      </c>
      <c r="C56" s="186"/>
      <c r="D56" s="187"/>
      <c r="E56" s="14" t="s">
        <v>24</v>
      </c>
      <c r="F56" s="89" t="e">
        <f ca="1">INDIRECT($B56&amp;"!$L$2")</f>
        <v>#REF!</v>
      </c>
      <c r="G56" s="15" t="s">
        <v>25</v>
      </c>
      <c r="H56" s="41">
        <f>'業者情報入力'!$H$6</f>
        <v>0</v>
      </c>
      <c r="I56" s="15" t="s">
        <v>27</v>
      </c>
      <c r="J56" s="191" t="e">
        <f>ROUNDDOWN(F56*H56,0)</f>
        <v>#REF!</v>
      </c>
      <c r="K56" s="192"/>
      <c r="L56" s="16" t="s">
        <v>27</v>
      </c>
      <c r="M56" s="86"/>
    </row>
    <row r="57" spans="1:13" ht="20.25" customHeight="1">
      <c r="A57" s="169"/>
      <c r="B57" s="188"/>
      <c r="C57" s="189"/>
      <c r="D57" s="190"/>
      <c r="E57" s="10" t="s">
        <v>23</v>
      </c>
      <c r="F57" s="90" t="e">
        <f ca="1">INDIRECT($B56&amp;"!$L$3")</f>
        <v>#REF!</v>
      </c>
      <c r="G57" s="7" t="s">
        <v>25</v>
      </c>
      <c r="H57" s="42">
        <f>'業者情報入力'!$H$7</f>
        <v>1</v>
      </c>
      <c r="I57" s="7" t="s">
        <v>27</v>
      </c>
      <c r="J57" s="193" t="e">
        <f>ROUNDDOWN(F57*H57,0)</f>
        <v>#REF!</v>
      </c>
      <c r="K57" s="194"/>
      <c r="L57" s="17" t="s">
        <v>27</v>
      </c>
      <c r="M57" s="86"/>
    </row>
    <row r="58" spans="1:13" ht="20.25" customHeight="1" thickBot="1">
      <c r="A58" s="169"/>
      <c r="B58" s="188"/>
      <c r="C58" s="189"/>
      <c r="D58" s="190"/>
      <c r="E58" s="11" t="s">
        <v>21</v>
      </c>
      <c r="F58" s="91" t="e">
        <f ca="1">INDIRECT($B56&amp;"!$L$4")</f>
        <v>#REF!</v>
      </c>
      <c r="G58" s="12" t="s">
        <v>25</v>
      </c>
      <c r="H58" s="43">
        <f>'業者情報入力'!$H$8</f>
        <v>0</v>
      </c>
      <c r="I58" s="12" t="s">
        <v>27</v>
      </c>
      <c r="J58" s="195" t="e">
        <f>ROUNDDOWN(F58*H58,0)</f>
        <v>#REF!</v>
      </c>
      <c r="K58" s="196"/>
      <c r="L58" s="18" t="s">
        <v>27</v>
      </c>
      <c r="M58" s="86"/>
    </row>
    <row r="59" spans="1:13" ht="20.25" customHeight="1" thickBot="1" thickTop="1">
      <c r="A59" s="170"/>
      <c r="B59" s="19"/>
      <c r="C59" s="175" t="s">
        <v>41</v>
      </c>
      <c r="D59" s="176"/>
      <c r="E59" s="19" t="s">
        <v>20</v>
      </c>
      <c r="F59" s="92" t="e">
        <f>SUM(F56:F58)</f>
        <v>#REF!</v>
      </c>
      <c r="G59" s="20" t="s">
        <v>25</v>
      </c>
      <c r="H59" s="23" t="s">
        <v>28</v>
      </c>
      <c r="I59" s="20" t="s">
        <v>27</v>
      </c>
      <c r="J59" s="171" t="e">
        <f>SUM(J56:K58)</f>
        <v>#REF!</v>
      </c>
      <c r="K59" s="172"/>
      <c r="L59" s="22" t="s">
        <v>27</v>
      </c>
      <c r="M59" s="87">
        <f>_xlfn.IFERROR(J59,"")</f>
      </c>
    </row>
    <row r="60" spans="1:13" ht="20.25" customHeight="1">
      <c r="A60" s="168">
        <f>A56+1</f>
        <v>7</v>
      </c>
      <c r="B60" s="185">
        <f>IF(7!$B$1="","",7!$B$1)</f>
      </c>
      <c r="C60" s="186"/>
      <c r="D60" s="187"/>
      <c r="E60" s="14" t="s">
        <v>24</v>
      </c>
      <c r="F60" s="89" t="e">
        <f ca="1">INDIRECT($B60&amp;"!$L$2")</f>
        <v>#REF!</v>
      </c>
      <c r="G60" s="15" t="s">
        <v>25</v>
      </c>
      <c r="H60" s="41">
        <f>'業者情報入力'!$H$6</f>
        <v>0</v>
      </c>
      <c r="I60" s="15" t="s">
        <v>27</v>
      </c>
      <c r="J60" s="191" t="e">
        <f>ROUNDDOWN(F60*H60,0)</f>
        <v>#REF!</v>
      </c>
      <c r="K60" s="192"/>
      <c r="L60" s="16" t="s">
        <v>27</v>
      </c>
      <c r="M60" s="86"/>
    </row>
    <row r="61" spans="1:13" ht="20.25" customHeight="1">
      <c r="A61" s="169"/>
      <c r="B61" s="188"/>
      <c r="C61" s="189"/>
      <c r="D61" s="190"/>
      <c r="E61" s="10" t="s">
        <v>23</v>
      </c>
      <c r="F61" s="90" t="e">
        <f ca="1">INDIRECT($B60&amp;"!$L$3")</f>
        <v>#REF!</v>
      </c>
      <c r="G61" s="7" t="s">
        <v>25</v>
      </c>
      <c r="H61" s="42">
        <f>'業者情報入力'!$H$7</f>
        <v>1</v>
      </c>
      <c r="I61" s="7" t="s">
        <v>27</v>
      </c>
      <c r="J61" s="193" t="e">
        <f>ROUNDDOWN(F61*H61,0)</f>
        <v>#REF!</v>
      </c>
      <c r="K61" s="194"/>
      <c r="L61" s="17" t="s">
        <v>27</v>
      </c>
      <c r="M61" s="86"/>
    </row>
    <row r="62" spans="1:13" ht="20.25" customHeight="1" thickBot="1">
      <c r="A62" s="169"/>
      <c r="B62" s="188"/>
      <c r="C62" s="189"/>
      <c r="D62" s="190"/>
      <c r="E62" s="11" t="s">
        <v>21</v>
      </c>
      <c r="F62" s="91" t="e">
        <f ca="1">INDIRECT($B60&amp;"!$L$4")</f>
        <v>#REF!</v>
      </c>
      <c r="G62" s="12" t="s">
        <v>25</v>
      </c>
      <c r="H62" s="43">
        <f>'業者情報入力'!$H$8</f>
        <v>0</v>
      </c>
      <c r="I62" s="12" t="s">
        <v>27</v>
      </c>
      <c r="J62" s="195" t="e">
        <f>ROUNDDOWN(F62*H62,0)</f>
        <v>#REF!</v>
      </c>
      <c r="K62" s="196"/>
      <c r="L62" s="18" t="s">
        <v>27</v>
      </c>
      <c r="M62" s="86"/>
    </row>
    <row r="63" spans="1:13" ht="20.25" customHeight="1" thickBot="1" thickTop="1">
      <c r="A63" s="170"/>
      <c r="B63" s="19"/>
      <c r="C63" s="175" t="s">
        <v>41</v>
      </c>
      <c r="D63" s="176"/>
      <c r="E63" s="19" t="s">
        <v>20</v>
      </c>
      <c r="F63" s="92" t="e">
        <f>SUM(F60:F62)</f>
        <v>#REF!</v>
      </c>
      <c r="G63" s="20" t="s">
        <v>25</v>
      </c>
      <c r="H63" s="23" t="s">
        <v>28</v>
      </c>
      <c r="I63" s="20" t="s">
        <v>27</v>
      </c>
      <c r="J63" s="171" t="e">
        <f>SUM(J60:K62)</f>
        <v>#REF!</v>
      </c>
      <c r="K63" s="172"/>
      <c r="L63" s="22" t="s">
        <v>27</v>
      </c>
      <c r="M63" s="87">
        <f>_xlfn.IFERROR(J63,"")</f>
      </c>
    </row>
    <row r="64" spans="1:13" ht="20.25" customHeight="1">
      <c r="A64" s="168">
        <f>A60+1</f>
        <v>8</v>
      </c>
      <c r="B64" s="185">
        <f>IF(8!$B$1="","",8!$B$1)</f>
      </c>
      <c r="C64" s="186"/>
      <c r="D64" s="187"/>
      <c r="E64" s="14" t="s">
        <v>24</v>
      </c>
      <c r="F64" s="89" t="e">
        <f ca="1">INDIRECT($B64&amp;"!$L$2")</f>
        <v>#REF!</v>
      </c>
      <c r="G64" s="15" t="s">
        <v>25</v>
      </c>
      <c r="H64" s="41">
        <f>'業者情報入力'!$H$6</f>
        <v>0</v>
      </c>
      <c r="I64" s="15" t="s">
        <v>27</v>
      </c>
      <c r="J64" s="191" t="e">
        <f>ROUNDDOWN(F64*H64,0)</f>
        <v>#REF!</v>
      </c>
      <c r="K64" s="192"/>
      <c r="L64" s="16" t="s">
        <v>27</v>
      </c>
      <c r="M64" s="86"/>
    </row>
    <row r="65" spans="1:13" ht="20.25" customHeight="1">
      <c r="A65" s="169"/>
      <c r="B65" s="188"/>
      <c r="C65" s="189"/>
      <c r="D65" s="190"/>
      <c r="E65" s="10" t="s">
        <v>23</v>
      </c>
      <c r="F65" s="90" t="e">
        <f ca="1">INDIRECT($B64&amp;"!$L$3")</f>
        <v>#REF!</v>
      </c>
      <c r="G65" s="7" t="s">
        <v>25</v>
      </c>
      <c r="H65" s="42">
        <f>'業者情報入力'!$H$7</f>
        <v>1</v>
      </c>
      <c r="I65" s="7" t="s">
        <v>27</v>
      </c>
      <c r="J65" s="193" t="e">
        <f>ROUNDDOWN(F65*H65,0)</f>
        <v>#REF!</v>
      </c>
      <c r="K65" s="194"/>
      <c r="L65" s="17" t="s">
        <v>27</v>
      </c>
      <c r="M65" s="86"/>
    </row>
    <row r="66" spans="1:13" ht="20.25" customHeight="1" thickBot="1">
      <c r="A66" s="169"/>
      <c r="B66" s="188"/>
      <c r="C66" s="189"/>
      <c r="D66" s="190"/>
      <c r="E66" s="11" t="s">
        <v>21</v>
      </c>
      <c r="F66" s="91" t="e">
        <f ca="1">INDIRECT($B64&amp;"!$L$4")</f>
        <v>#REF!</v>
      </c>
      <c r="G66" s="12" t="s">
        <v>25</v>
      </c>
      <c r="H66" s="43">
        <f>'業者情報入力'!$H$8</f>
        <v>0</v>
      </c>
      <c r="I66" s="12" t="s">
        <v>27</v>
      </c>
      <c r="J66" s="195" t="e">
        <f>ROUNDDOWN(F66*H66,0)</f>
        <v>#REF!</v>
      </c>
      <c r="K66" s="196"/>
      <c r="L66" s="18" t="s">
        <v>27</v>
      </c>
      <c r="M66" s="86"/>
    </row>
    <row r="67" spans="1:13" ht="20.25" customHeight="1" thickBot="1" thickTop="1">
      <c r="A67" s="170"/>
      <c r="B67" s="19"/>
      <c r="C67" s="175" t="s">
        <v>41</v>
      </c>
      <c r="D67" s="176"/>
      <c r="E67" s="19" t="s">
        <v>20</v>
      </c>
      <c r="F67" s="92" t="e">
        <f>SUM(F64:F66)</f>
        <v>#REF!</v>
      </c>
      <c r="G67" s="20" t="s">
        <v>25</v>
      </c>
      <c r="H67" s="23" t="s">
        <v>28</v>
      </c>
      <c r="I67" s="20" t="s">
        <v>27</v>
      </c>
      <c r="J67" s="171" t="e">
        <f>SUM(J64:K66)</f>
        <v>#REF!</v>
      </c>
      <c r="K67" s="172"/>
      <c r="L67" s="22" t="s">
        <v>27</v>
      </c>
      <c r="M67" s="87">
        <f>_xlfn.IFERROR(J67,"")</f>
      </c>
    </row>
    <row r="68" spans="1:13" ht="20.25" customHeight="1">
      <c r="A68" s="168">
        <f>A64+1</f>
        <v>9</v>
      </c>
      <c r="B68" s="185">
        <f>IF(9!$B$1="","",9!$B$1)</f>
      </c>
      <c r="C68" s="186"/>
      <c r="D68" s="187"/>
      <c r="E68" s="14" t="s">
        <v>24</v>
      </c>
      <c r="F68" s="89" t="e">
        <f ca="1">INDIRECT($B68&amp;"!$L$2")</f>
        <v>#REF!</v>
      </c>
      <c r="G68" s="15" t="s">
        <v>25</v>
      </c>
      <c r="H68" s="41">
        <f>'業者情報入力'!$H$6</f>
        <v>0</v>
      </c>
      <c r="I68" s="15" t="s">
        <v>27</v>
      </c>
      <c r="J68" s="191" t="e">
        <f>ROUNDDOWN(F68*H68,0)</f>
        <v>#REF!</v>
      </c>
      <c r="K68" s="192"/>
      <c r="L68" s="16" t="s">
        <v>27</v>
      </c>
      <c r="M68" s="86"/>
    </row>
    <row r="69" spans="1:13" ht="20.25" customHeight="1">
      <c r="A69" s="169"/>
      <c r="B69" s="188"/>
      <c r="C69" s="189"/>
      <c r="D69" s="190"/>
      <c r="E69" s="10" t="s">
        <v>23</v>
      </c>
      <c r="F69" s="90" t="e">
        <f ca="1">INDIRECT($B68&amp;"!$L$3")</f>
        <v>#REF!</v>
      </c>
      <c r="G69" s="7" t="s">
        <v>25</v>
      </c>
      <c r="H69" s="42">
        <f>'業者情報入力'!$H$7</f>
        <v>1</v>
      </c>
      <c r="I69" s="7" t="s">
        <v>27</v>
      </c>
      <c r="J69" s="193" t="e">
        <f>ROUNDDOWN(F69*H69,0)</f>
        <v>#REF!</v>
      </c>
      <c r="K69" s="194"/>
      <c r="L69" s="17" t="s">
        <v>27</v>
      </c>
      <c r="M69" s="86"/>
    </row>
    <row r="70" spans="1:13" ht="20.25" customHeight="1" thickBot="1">
      <c r="A70" s="169"/>
      <c r="B70" s="188"/>
      <c r="C70" s="189"/>
      <c r="D70" s="190"/>
      <c r="E70" s="11" t="s">
        <v>21</v>
      </c>
      <c r="F70" s="91" t="e">
        <f ca="1">INDIRECT($B68&amp;"!$L$4")</f>
        <v>#REF!</v>
      </c>
      <c r="G70" s="12" t="s">
        <v>25</v>
      </c>
      <c r="H70" s="43">
        <f>'業者情報入力'!$H$8</f>
        <v>0</v>
      </c>
      <c r="I70" s="12" t="s">
        <v>27</v>
      </c>
      <c r="J70" s="195" t="e">
        <f>ROUNDDOWN(F70*H70,0)</f>
        <v>#REF!</v>
      </c>
      <c r="K70" s="196"/>
      <c r="L70" s="18" t="s">
        <v>27</v>
      </c>
      <c r="M70" s="86"/>
    </row>
    <row r="71" spans="1:13" ht="20.25" customHeight="1" thickBot="1" thickTop="1">
      <c r="A71" s="170"/>
      <c r="B71" s="19"/>
      <c r="C71" s="175" t="s">
        <v>41</v>
      </c>
      <c r="D71" s="176"/>
      <c r="E71" s="19" t="s">
        <v>20</v>
      </c>
      <c r="F71" s="92" t="e">
        <f>SUM(F68:F70)</f>
        <v>#REF!</v>
      </c>
      <c r="G71" s="20" t="s">
        <v>25</v>
      </c>
      <c r="H71" s="23" t="s">
        <v>28</v>
      </c>
      <c r="I71" s="20" t="s">
        <v>27</v>
      </c>
      <c r="J71" s="171" t="e">
        <f>SUM(J68:K70)</f>
        <v>#REF!</v>
      </c>
      <c r="K71" s="172"/>
      <c r="L71" s="22" t="s">
        <v>27</v>
      </c>
      <c r="M71" s="87">
        <f>_xlfn.IFERROR(J71,"")</f>
      </c>
    </row>
    <row r="72" spans="1:13" ht="20.25" customHeight="1">
      <c r="A72" s="168">
        <f>A68+1</f>
        <v>10</v>
      </c>
      <c r="B72" s="185">
        <f>IF('10'!$B$1="","",'10'!$B$1)</f>
      </c>
      <c r="C72" s="186"/>
      <c r="D72" s="187"/>
      <c r="E72" s="14" t="s">
        <v>24</v>
      </c>
      <c r="F72" s="89" t="e">
        <f ca="1">INDIRECT($B72&amp;"!$L$2")</f>
        <v>#REF!</v>
      </c>
      <c r="G72" s="15" t="s">
        <v>25</v>
      </c>
      <c r="H72" s="41">
        <f>'業者情報入力'!$H$6</f>
        <v>0</v>
      </c>
      <c r="I72" s="15" t="s">
        <v>27</v>
      </c>
      <c r="J72" s="191" t="e">
        <f>ROUNDDOWN(F72*H72,0)</f>
        <v>#REF!</v>
      </c>
      <c r="K72" s="192"/>
      <c r="L72" s="16" t="s">
        <v>27</v>
      </c>
      <c r="M72" s="86"/>
    </row>
    <row r="73" spans="1:13" ht="20.25" customHeight="1">
      <c r="A73" s="169"/>
      <c r="B73" s="188"/>
      <c r="C73" s="189"/>
      <c r="D73" s="190"/>
      <c r="E73" s="10" t="s">
        <v>23</v>
      </c>
      <c r="F73" s="90" t="e">
        <f ca="1">INDIRECT($B72&amp;"!$L$3")</f>
        <v>#REF!</v>
      </c>
      <c r="G73" s="7" t="s">
        <v>25</v>
      </c>
      <c r="H73" s="42">
        <f>'業者情報入力'!$H$7</f>
        <v>1</v>
      </c>
      <c r="I73" s="7" t="s">
        <v>27</v>
      </c>
      <c r="J73" s="193" t="e">
        <f>ROUNDDOWN(F73*H73,0)</f>
        <v>#REF!</v>
      </c>
      <c r="K73" s="194"/>
      <c r="L73" s="17" t="s">
        <v>27</v>
      </c>
      <c r="M73" s="86"/>
    </row>
    <row r="74" spans="1:13" ht="20.25" customHeight="1" thickBot="1">
      <c r="A74" s="169"/>
      <c r="B74" s="188"/>
      <c r="C74" s="189"/>
      <c r="D74" s="190"/>
      <c r="E74" s="11" t="s">
        <v>21</v>
      </c>
      <c r="F74" s="91" t="e">
        <f ca="1">INDIRECT($B72&amp;"!$L$4")</f>
        <v>#REF!</v>
      </c>
      <c r="G74" s="12" t="s">
        <v>25</v>
      </c>
      <c r="H74" s="43">
        <f>'業者情報入力'!$H$8</f>
        <v>0</v>
      </c>
      <c r="I74" s="12" t="s">
        <v>27</v>
      </c>
      <c r="J74" s="195" t="e">
        <f>ROUNDDOWN(F74*H74,0)</f>
        <v>#REF!</v>
      </c>
      <c r="K74" s="196"/>
      <c r="L74" s="18" t="s">
        <v>27</v>
      </c>
      <c r="M74" s="86"/>
    </row>
    <row r="75" spans="1:13" ht="20.25" customHeight="1" thickBot="1" thickTop="1">
      <c r="A75" s="170"/>
      <c r="B75" s="19"/>
      <c r="C75" s="175" t="s">
        <v>41</v>
      </c>
      <c r="D75" s="176"/>
      <c r="E75" s="19" t="s">
        <v>20</v>
      </c>
      <c r="F75" s="92" t="e">
        <f>SUM(F72:F74)</f>
        <v>#REF!</v>
      </c>
      <c r="G75" s="20" t="s">
        <v>25</v>
      </c>
      <c r="H75" s="23" t="s">
        <v>28</v>
      </c>
      <c r="I75" s="20" t="s">
        <v>27</v>
      </c>
      <c r="J75" s="171" t="e">
        <f>SUM(J72:K74)</f>
        <v>#REF!</v>
      </c>
      <c r="K75" s="172"/>
      <c r="L75" s="22" t="s">
        <v>27</v>
      </c>
      <c r="M75" s="87">
        <f>_xlfn.IFERROR(J75,"")</f>
      </c>
    </row>
    <row r="76" spans="1:13" ht="20.25" customHeight="1">
      <c r="A76" s="168">
        <f>A72+1</f>
        <v>11</v>
      </c>
      <c r="B76" s="185">
        <f>IF('11'!$B$1="","",'11'!$B$1)</f>
      </c>
      <c r="C76" s="186"/>
      <c r="D76" s="187"/>
      <c r="E76" s="14" t="s">
        <v>24</v>
      </c>
      <c r="F76" s="89" t="e">
        <f ca="1">INDIRECT($B76&amp;"!$L$2")</f>
        <v>#REF!</v>
      </c>
      <c r="G76" s="15" t="s">
        <v>25</v>
      </c>
      <c r="H76" s="41">
        <f>'業者情報入力'!$H$6</f>
        <v>0</v>
      </c>
      <c r="I76" s="15" t="s">
        <v>27</v>
      </c>
      <c r="J76" s="191" t="e">
        <f>ROUNDDOWN(F76*H76,0)</f>
        <v>#REF!</v>
      </c>
      <c r="K76" s="192"/>
      <c r="L76" s="16" t="s">
        <v>27</v>
      </c>
      <c r="M76" s="86"/>
    </row>
    <row r="77" spans="1:13" ht="20.25" customHeight="1">
      <c r="A77" s="169"/>
      <c r="B77" s="188"/>
      <c r="C77" s="189"/>
      <c r="D77" s="190"/>
      <c r="E77" s="10" t="s">
        <v>23</v>
      </c>
      <c r="F77" s="90" t="e">
        <f ca="1">INDIRECT($B76&amp;"!$L$3")</f>
        <v>#REF!</v>
      </c>
      <c r="G77" s="7" t="s">
        <v>25</v>
      </c>
      <c r="H77" s="42">
        <f>'業者情報入力'!$H$7</f>
        <v>1</v>
      </c>
      <c r="I77" s="7" t="s">
        <v>27</v>
      </c>
      <c r="J77" s="193" t="e">
        <f>ROUNDDOWN(F77*H77,0)</f>
        <v>#REF!</v>
      </c>
      <c r="K77" s="194"/>
      <c r="L77" s="17" t="s">
        <v>27</v>
      </c>
      <c r="M77" s="86"/>
    </row>
    <row r="78" spans="1:13" ht="20.25" customHeight="1" thickBot="1">
      <c r="A78" s="169"/>
      <c r="B78" s="188"/>
      <c r="C78" s="189"/>
      <c r="D78" s="190"/>
      <c r="E78" s="11" t="s">
        <v>21</v>
      </c>
      <c r="F78" s="91" t="e">
        <f ca="1">INDIRECT($B76&amp;"!$L$4")</f>
        <v>#REF!</v>
      </c>
      <c r="G78" s="12" t="s">
        <v>25</v>
      </c>
      <c r="H78" s="43">
        <f>'業者情報入力'!$H$8</f>
        <v>0</v>
      </c>
      <c r="I78" s="12" t="s">
        <v>27</v>
      </c>
      <c r="J78" s="195" t="e">
        <f>ROUNDDOWN(F78*H78,0)</f>
        <v>#REF!</v>
      </c>
      <c r="K78" s="196"/>
      <c r="L78" s="18" t="s">
        <v>27</v>
      </c>
      <c r="M78" s="86"/>
    </row>
    <row r="79" spans="1:13" ht="20.25" customHeight="1" thickBot="1" thickTop="1">
      <c r="A79" s="170"/>
      <c r="B79" s="19"/>
      <c r="C79" s="175" t="s">
        <v>41</v>
      </c>
      <c r="D79" s="176"/>
      <c r="E79" s="19" t="s">
        <v>20</v>
      </c>
      <c r="F79" s="92" t="e">
        <f>SUM(F76:F78)</f>
        <v>#REF!</v>
      </c>
      <c r="G79" s="20" t="s">
        <v>25</v>
      </c>
      <c r="H79" s="23" t="s">
        <v>28</v>
      </c>
      <c r="I79" s="20" t="s">
        <v>27</v>
      </c>
      <c r="J79" s="171" t="e">
        <f>SUM(J76:K78)</f>
        <v>#REF!</v>
      </c>
      <c r="K79" s="172"/>
      <c r="L79" s="22" t="s">
        <v>27</v>
      </c>
      <c r="M79" s="87">
        <f>_xlfn.IFERROR(J79,"")</f>
      </c>
    </row>
    <row r="83" ht="18" customHeight="1">
      <c r="A83" s="1" t="s">
        <v>76</v>
      </c>
    </row>
    <row r="84" spans="1:13" ht="33" customHeight="1" thickBot="1">
      <c r="A84" s="13" t="s">
        <v>6</v>
      </c>
      <c r="B84" s="203" t="s">
        <v>26</v>
      </c>
      <c r="C84" s="204"/>
      <c r="D84" s="205"/>
      <c r="E84" s="197" t="s">
        <v>19</v>
      </c>
      <c r="F84" s="198"/>
      <c r="G84" s="199"/>
      <c r="H84" s="200" t="s">
        <v>18</v>
      </c>
      <c r="I84" s="201"/>
      <c r="J84" s="197" t="s">
        <v>7</v>
      </c>
      <c r="K84" s="198"/>
      <c r="L84" s="199"/>
      <c r="M84" s="83"/>
    </row>
    <row r="85" spans="1:13" ht="20.25" customHeight="1">
      <c r="A85" s="168">
        <f>A76+1</f>
        <v>12</v>
      </c>
      <c r="B85" s="185">
        <f>IF('12'!$B$1="","",'12'!$B$1)</f>
      </c>
      <c r="C85" s="186"/>
      <c r="D85" s="187"/>
      <c r="E85" s="14" t="s">
        <v>24</v>
      </c>
      <c r="F85" s="89" t="e">
        <f ca="1">INDIRECT($B85&amp;"!$L$2")</f>
        <v>#REF!</v>
      </c>
      <c r="G85" s="15" t="s">
        <v>25</v>
      </c>
      <c r="H85" s="41">
        <f>'業者情報入力'!$H$6</f>
        <v>0</v>
      </c>
      <c r="I85" s="15" t="s">
        <v>27</v>
      </c>
      <c r="J85" s="191" t="e">
        <f>ROUNDDOWN(F85*H85,0)</f>
        <v>#REF!</v>
      </c>
      <c r="K85" s="192"/>
      <c r="L85" s="16" t="s">
        <v>27</v>
      </c>
      <c r="M85" s="86"/>
    </row>
    <row r="86" spans="1:13" ht="20.25" customHeight="1">
      <c r="A86" s="169"/>
      <c r="B86" s="188"/>
      <c r="C86" s="189"/>
      <c r="D86" s="190"/>
      <c r="E86" s="10" t="s">
        <v>23</v>
      </c>
      <c r="F86" s="90" t="e">
        <f ca="1">INDIRECT($B85&amp;"!$L$3")</f>
        <v>#REF!</v>
      </c>
      <c r="G86" s="7" t="s">
        <v>25</v>
      </c>
      <c r="H86" s="42">
        <f>'業者情報入力'!$H$7</f>
        <v>1</v>
      </c>
      <c r="I86" s="7" t="s">
        <v>27</v>
      </c>
      <c r="J86" s="193" t="e">
        <f>ROUNDDOWN(F86*H86,0)</f>
        <v>#REF!</v>
      </c>
      <c r="K86" s="194"/>
      <c r="L86" s="17" t="s">
        <v>27</v>
      </c>
      <c r="M86" s="86"/>
    </row>
    <row r="87" spans="1:13" ht="20.25" customHeight="1" thickBot="1">
      <c r="A87" s="169"/>
      <c r="B87" s="188"/>
      <c r="C87" s="189"/>
      <c r="D87" s="190"/>
      <c r="E87" s="11" t="s">
        <v>21</v>
      </c>
      <c r="F87" s="91" t="e">
        <f ca="1">INDIRECT($B85&amp;"!$L$4")</f>
        <v>#REF!</v>
      </c>
      <c r="G87" s="12" t="s">
        <v>25</v>
      </c>
      <c r="H87" s="43">
        <f>'業者情報入力'!$H$8</f>
        <v>0</v>
      </c>
      <c r="I87" s="12" t="s">
        <v>27</v>
      </c>
      <c r="J87" s="195" t="e">
        <f>ROUNDDOWN(F87*H87,0)</f>
        <v>#REF!</v>
      </c>
      <c r="K87" s="196"/>
      <c r="L87" s="18" t="s">
        <v>27</v>
      </c>
      <c r="M87" s="86"/>
    </row>
    <row r="88" spans="1:13" ht="20.25" customHeight="1" thickBot="1" thickTop="1">
      <c r="A88" s="170"/>
      <c r="B88" s="19"/>
      <c r="C88" s="175" t="s">
        <v>40</v>
      </c>
      <c r="D88" s="176"/>
      <c r="E88" s="19" t="s">
        <v>20</v>
      </c>
      <c r="F88" s="92" t="e">
        <f>SUM(F85:F87)</f>
        <v>#REF!</v>
      </c>
      <c r="G88" s="20" t="s">
        <v>25</v>
      </c>
      <c r="H88" s="21" t="s">
        <v>28</v>
      </c>
      <c r="I88" s="20" t="s">
        <v>27</v>
      </c>
      <c r="J88" s="171" t="e">
        <f>SUM(J85:K87)</f>
        <v>#REF!</v>
      </c>
      <c r="K88" s="172"/>
      <c r="L88" s="22" t="s">
        <v>27</v>
      </c>
      <c r="M88" s="87">
        <f>_xlfn.IFERROR(J88,"")</f>
      </c>
    </row>
    <row r="89" spans="1:13" ht="20.25" customHeight="1">
      <c r="A89" s="168">
        <f>A85+1</f>
        <v>13</v>
      </c>
      <c r="B89" s="185">
        <f>IF('13'!$B$1="","",'13'!$B$1)</f>
      </c>
      <c r="C89" s="186"/>
      <c r="D89" s="187"/>
      <c r="E89" s="14" t="s">
        <v>24</v>
      </c>
      <c r="F89" s="89" t="e">
        <f ca="1">INDIRECT($B89&amp;"!$L$2")</f>
        <v>#REF!</v>
      </c>
      <c r="G89" s="15" t="s">
        <v>25</v>
      </c>
      <c r="H89" s="41">
        <f>'業者情報入力'!$H$6</f>
        <v>0</v>
      </c>
      <c r="I89" s="15" t="s">
        <v>27</v>
      </c>
      <c r="J89" s="191" t="e">
        <f>ROUNDDOWN(F89*H89,0)</f>
        <v>#REF!</v>
      </c>
      <c r="K89" s="192"/>
      <c r="L89" s="16" t="s">
        <v>27</v>
      </c>
      <c r="M89" s="86"/>
    </row>
    <row r="90" spans="1:13" ht="20.25" customHeight="1">
      <c r="A90" s="169"/>
      <c r="B90" s="188"/>
      <c r="C90" s="189"/>
      <c r="D90" s="190"/>
      <c r="E90" s="10" t="s">
        <v>23</v>
      </c>
      <c r="F90" s="90" t="e">
        <f ca="1">INDIRECT($B89&amp;"!$L$3")</f>
        <v>#REF!</v>
      </c>
      <c r="G90" s="7" t="s">
        <v>25</v>
      </c>
      <c r="H90" s="42">
        <f>'業者情報入力'!$H$7</f>
        <v>1</v>
      </c>
      <c r="I90" s="7" t="s">
        <v>27</v>
      </c>
      <c r="J90" s="193" t="e">
        <f>ROUNDDOWN(F90*H90,0)</f>
        <v>#REF!</v>
      </c>
      <c r="K90" s="194"/>
      <c r="L90" s="17" t="s">
        <v>27</v>
      </c>
      <c r="M90" s="86"/>
    </row>
    <row r="91" spans="1:13" ht="20.25" customHeight="1" thickBot="1">
      <c r="A91" s="169"/>
      <c r="B91" s="188"/>
      <c r="C91" s="189"/>
      <c r="D91" s="190"/>
      <c r="E91" s="11" t="s">
        <v>21</v>
      </c>
      <c r="F91" s="91" t="e">
        <f ca="1">INDIRECT($B89&amp;"!$L$4")</f>
        <v>#REF!</v>
      </c>
      <c r="G91" s="12" t="s">
        <v>25</v>
      </c>
      <c r="H91" s="43">
        <f>'業者情報入力'!$H$8</f>
        <v>0</v>
      </c>
      <c r="I91" s="12" t="s">
        <v>27</v>
      </c>
      <c r="J91" s="195" t="e">
        <f>ROUNDDOWN(F91*H91,0)</f>
        <v>#REF!</v>
      </c>
      <c r="K91" s="196"/>
      <c r="L91" s="18" t="s">
        <v>27</v>
      </c>
      <c r="M91" s="86"/>
    </row>
    <row r="92" spans="1:13" ht="20.25" customHeight="1" thickBot="1" thickTop="1">
      <c r="A92" s="170"/>
      <c r="B92" s="19"/>
      <c r="C92" s="175" t="s">
        <v>40</v>
      </c>
      <c r="D92" s="176"/>
      <c r="E92" s="19" t="s">
        <v>20</v>
      </c>
      <c r="F92" s="92" t="e">
        <f>SUM(F89:F91)</f>
        <v>#REF!</v>
      </c>
      <c r="G92" s="20" t="s">
        <v>25</v>
      </c>
      <c r="H92" s="23" t="s">
        <v>28</v>
      </c>
      <c r="I92" s="20" t="s">
        <v>27</v>
      </c>
      <c r="J92" s="171" t="e">
        <f>SUM(J89:K91)</f>
        <v>#REF!</v>
      </c>
      <c r="K92" s="172"/>
      <c r="L92" s="22" t="s">
        <v>27</v>
      </c>
      <c r="M92" s="87">
        <f>_xlfn.IFERROR(J92,"")</f>
      </c>
    </row>
    <row r="93" spans="1:13" ht="20.25" customHeight="1">
      <c r="A93" s="168">
        <f>A89+1</f>
        <v>14</v>
      </c>
      <c r="B93" s="185">
        <f>IF('14'!$B$1="","",'14'!$B$1)</f>
      </c>
      <c r="C93" s="186"/>
      <c r="D93" s="187"/>
      <c r="E93" s="14" t="s">
        <v>24</v>
      </c>
      <c r="F93" s="89" t="e">
        <f ca="1">INDIRECT($B93&amp;"!$L$2")</f>
        <v>#REF!</v>
      </c>
      <c r="G93" s="15" t="s">
        <v>25</v>
      </c>
      <c r="H93" s="41">
        <f>'業者情報入力'!$H$6</f>
        <v>0</v>
      </c>
      <c r="I93" s="15" t="s">
        <v>27</v>
      </c>
      <c r="J93" s="191" t="e">
        <f>ROUNDDOWN(F93*H93,0)</f>
        <v>#REF!</v>
      </c>
      <c r="K93" s="192"/>
      <c r="L93" s="16" t="s">
        <v>27</v>
      </c>
      <c r="M93" s="86"/>
    </row>
    <row r="94" spans="1:13" ht="20.25" customHeight="1">
      <c r="A94" s="169"/>
      <c r="B94" s="188"/>
      <c r="C94" s="189"/>
      <c r="D94" s="190"/>
      <c r="E94" s="10" t="s">
        <v>23</v>
      </c>
      <c r="F94" s="90" t="e">
        <f ca="1">INDIRECT($B93&amp;"!$L$3")</f>
        <v>#REF!</v>
      </c>
      <c r="G94" s="7" t="s">
        <v>25</v>
      </c>
      <c r="H94" s="42">
        <f>'業者情報入力'!$H$7</f>
        <v>1</v>
      </c>
      <c r="I94" s="7" t="s">
        <v>27</v>
      </c>
      <c r="J94" s="193" t="e">
        <f>ROUNDDOWN(F94*H94,0)</f>
        <v>#REF!</v>
      </c>
      <c r="K94" s="194"/>
      <c r="L94" s="17" t="s">
        <v>27</v>
      </c>
      <c r="M94" s="86"/>
    </row>
    <row r="95" spans="1:13" ht="20.25" customHeight="1" thickBot="1">
      <c r="A95" s="169"/>
      <c r="B95" s="188"/>
      <c r="C95" s="189"/>
      <c r="D95" s="190"/>
      <c r="E95" s="11" t="s">
        <v>21</v>
      </c>
      <c r="F95" s="91" t="e">
        <f ca="1">INDIRECT($B93&amp;"!$L$4")</f>
        <v>#REF!</v>
      </c>
      <c r="G95" s="12" t="s">
        <v>25</v>
      </c>
      <c r="H95" s="43">
        <f>'業者情報入力'!$H$8</f>
        <v>0</v>
      </c>
      <c r="I95" s="12" t="s">
        <v>27</v>
      </c>
      <c r="J95" s="195" t="e">
        <f>ROUNDDOWN(F95*H95,0)</f>
        <v>#REF!</v>
      </c>
      <c r="K95" s="196"/>
      <c r="L95" s="18" t="s">
        <v>27</v>
      </c>
      <c r="M95" s="86"/>
    </row>
    <row r="96" spans="1:13" ht="20.25" customHeight="1" thickBot="1" thickTop="1">
      <c r="A96" s="170"/>
      <c r="B96" s="19"/>
      <c r="C96" s="175" t="s">
        <v>40</v>
      </c>
      <c r="D96" s="176"/>
      <c r="E96" s="19" t="s">
        <v>20</v>
      </c>
      <c r="F96" s="92" t="e">
        <f>SUM(F93:F95)</f>
        <v>#REF!</v>
      </c>
      <c r="G96" s="20" t="s">
        <v>25</v>
      </c>
      <c r="H96" s="23" t="s">
        <v>28</v>
      </c>
      <c r="I96" s="20" t="s">
        <v>27</v>
      </c>
      <c r="J96" s="171" t="e">
        <f>SUM(J93:K95)</f>
        <v>#REF!</v>
      </c>
      <c r="K96" s="172"/>
      <c r="L96" s="22" t="s">
        <v>27</v>
      </c>
      <c r="M96" s="87">
        <f>_xlfn.IFERROR(J96,"")</f>
      </c>
    </row>
    <row r="97" spans="1:13" ht="20.25" customHeight="1">
      <c r="A97" s="168">
        <f>A93+1</f>
        <v>15</v>
      </c>
      <c r="B97" s="185">
        <f>IF('15'!$B$1="","",'15'!$B$1)</f>
      </c>
      <c r="C97" s="186"/>
      <c r="D97" s="187"/>
      <c r="E97" s="14" t="s">
        <v>24</v>
      </c>
      <c r="F97" s="89" t="e">
        <f ca="1">INDIRECT($B97&amp;"!$L$2")</f>
        <v>#REF!</v>
      </c>
      <c r="G97" s="15" t="s">
        <v>25</v>
      </c>
      <c r="H97" s="41">
        <f>'業者情報入力'!$H$6</f>
        <v>0</v>
      </c>
      <c r="I97" s="15" t="s">
        <v>27</v>
      </c>
      <c r="J97" s="191" t="e">
        <f>ROUNDDOWN(F97*H97,0)</f>
        <v>#REF!</v>
      </c>
      <c r="K97" s="192"/>
      <c r="L97" s="16" t="s">
        <v>27</v>
      </c>
      <c r="M97" s="86"/>
    </row>
    <row r="98" spans="1:13" ht="20.25" customHeight="1">
      <c r="A98" s="169"/>
      <c r="B98" s="188"/>
      <c r="C98" s="189"/>
      <c r="D98" s="190"/>
      <c r="E98" s="10" t="s">
        <v>23</v>
      </c>
      <c r="F98" s="90" t="e">
        <f ca="1">INDIRECT($B97&amp;"!$L$3")</f>
        <v>#REF!</v>
      </c>
      <c r="G98" s="7" t="s">
        <v>25</v>
      </c>
      <c r="H98" s="42">
        <f>'業者情報入力'!$H$7</f>
        <v>1</v>
      </c>
      <c r="I98" s="7" t="s">
        <v>27</v>
      </c>
      <c r="J98" s="193" t="e">
        <f>ROUNDDOWN(F98*H98,0)</f>
        <v>#REF!</v>
      </c>
      <c r="K98" s="194"/>
      <c r="L98" s="17" t="s">
        <v>27</v>
      </c>
      <c r="M98" s="86"/>
    </row>
    <row r="99" spans="1:13" ht="20.25" customHeight="1" thickBot="1">
      <c r="A99" s="169"/>
      <c r="B99" s="188"/>
      <c r="C99" s="189"/>
      <c r="D99" s="190"/>
      <c r="E99" s="11" t="s">
        <v>21</v>
      </c>
      <c r="F99" s="91" t="e">
        <f ca="1">INDIRECT($B97&amp;"!$L$4")</f>
        <v>#REF!</v>
      </c>
      <c r="G99" s="12" t="s">
        <v>25</v>
      </c>
      <c r="H99" s="43">
        <f>'業者情報入力'!$H$8</f>
        <v>0</v>
      </c>
      <c r="I99" s="12" t="s">
        <v>27</v>
      </c>
      <c r="J99" s="195" t="e">
        <f>ROUNDDOWN(F99*H99,0)</f>
        <v>#REF!</v>
      </c>
      <c r="K99" s="196"/>
      <c r="L99" s="18" t="s">
        <v>27</v>
      </c>
      <c r="M99" s="86"/>
    </row>
    <row r="100" spans="1:13" ht="20.25" customHeight="1" thickBot="1" thickTop="1">
      <c r="A100" s="170"/>
      <c r="B100" s="19"/>
      <c r="C100" s="175" t="s">
        <v>40</v>
      </c>
      <c r="D100" s="176"/>
      <c r="E100" s="19" t="s">
        <v>20</v>
      </c>
      <c r="F100" s="92" t="e">
        <f>SUM(F97:F99)</f>
        <v>#REF!</v>
      </c>
      <c r="G100" s="20" t="s">
        <v>25</v>
      </c>
      <c r="H100" s="23" t="s">
        <v>28</v>
      </c>
      <c r="I100" s="20" t="s">
        <v>27</v>
      </c>
      <c r="J100" s="171" t="e">
        <f>SUM(J97:K99)</f>
        <v>#REF!</v>
      </c>
      <c r="K100" s="172"/>
      <c r="L100" s="22" t="s">
        <v>27</v>
      </c>
      <c r="M100" s="87">
        <f>_xlfn.IFERROR(J100,"")</f>
      </c>
    </row>
    <row r="101" spans="1:13" ht="20.25" customHeight="1">
      <c r="A101" s="168">
        <f>A97+1</f>
        <v>16</v>
      </c>
      <c r="B101" s="185">
        <f>IF('16'!$B$1="","",'16'!$B$1)</f>
      </c>
      <c r="C101" s="186"/>
      <c r="D101" s="187"/>
      <c r="E101" s="14" t="s">
        <v>24</v>
      </c>
      <c r="F101" s="89" t="e">
        <f ca="1">INDIRECT($B101&amp;"!$L$2")</f>
        <v>#REF!</v>
      </c>
      <c r="G101" s="15" t="s">
        <v>25</v>
      </c>
      <c r="H101" s="41">
        <f>'業者情報入力'!$H$6</f>
        <v>0</v>
      </c>
      <c r="I101" s="15" t="s">
        <v>27</v>
      </c>
      <c r="J101" s="191" t="e">
        <f>ROUNDDOWN(F101*H101,0)</f>
        <v>#REF!</v>
      </c>
      <c r="K101" s="192"/>
      <c r="L101" s="16" t="s">
        <v>27</v>
      </c>
      <c r="M101" s="86"/>
    </row>
    <row r="102" spans="1:13" ht="20.25" customHeight="1">
      <c r="A102" s="169"/>
      <c r="B102" s="188"/>
      <c r="C102" s="189"/>
      <c r="D102" s="190"/>
      <c r="E102" s="10" t="s">
        <v>23</v>
      </c>
      <c r="F102" s="90" t="e">
        <f ca="1">INDIRECT($B101&amp;"!$L$3")</f>
        <v>#REF!</v>
      </c>
      <c r="G102" s="7" t="s">
        <v>25</v>
      </c>
      <c r="H102" s="42">
        <f>'業者情報入力'!$H$7</f>
        <v>1</v>
      </c>
      <c r="I102" s="7" t="s">
        <v>27</v>
      </c>
      <c r="J102" s="193" t="e">
        <f>ROUNDDOWN(F102*H102,0)</f>
        <v>#REF!</v>
      </c>
      <c r="K102" s="194"/>
      <c r="L102" s="17" t="s">
        <v>27</v>
      </c>
      <c r="M102" s="86"/>
    </row>
    <row r="103" spans="1:13" ht="20.25" customHeight="1" thickBot="1">
      <c r="A103" s="169"/>
      <c r="B103" s="188"/>
      <c r="C103" s="189"/>
      <c r="D103" s="190"/>
      <c r="E103" s="11" t="s">
        <v>21</v>
      </c>
      <c r="F103" s="91" t="e">
        <f ca="1">INDIRECT($B101&amp;"!$L$4")</f>
        <v>#REF!</v>
      </c>
      <c r="G103" s="12" t="s">
        <v>25</v>
      </c>
      <c r="H103" s="43">
        <f>'業者情報入力'!$H$8</f>
        <v>0</v>
      </c>
      <c r="I103" s="12" t="s">
        <v>27</v>
      </c>
      <c r="J103" s="195" t="e">
        <f>ROUNDDOWN(F103*H103,0)</f>
        <v>#REF!</v>
      </c>
      <c r="K103" s="196"/>
      <c r="L103" s="18" t="s">
        <v>27</v>
      </c>
      <c r="M103" s="86"/>
    </row>
    <row r="104" spans="1:13" ht="20.25" customHeight="1" thickBot="1" thickTop="1">
      <c r="A104" s="170"/>
      <c r="B104" s="19"/>
      <c r="C104" s="175" t="s">
        <v>40</v>
      </c>
      <c r="D104" s="176"/>
      <c r="E104" s="19" t="s">
        <v>20</v>
      </c>
      <c r="F104" s="92" t="e">
        <f>SUM(F101:F103)</f>
        <v>#REF!</v>
      </c>
      <c r="G104" s="20" t="s">
        <v>25</v>
      </c>
      <c r="H104" s="23" t="s">
        <v>28</v>
      </c>
      <c r="I104" s="20" t="s">
        <v>27</v>
      </c>
      <c r="J104" s="171" t="e">
        <f>SUM(J101:K103)</f>
        <v>#REF!</v>
      </c>
      <c r="K104" s="172"/>
      <c r="L104" s="22" t="s">
        <v>27</v>
      </c>
      <c r="M104" s="87">
        <f>_xlfn.IFERROR(J104,"")</f>
      </c>
    </row>
    <row r="105" spans="1:13" ht="20.25" customHeight="1">
      <c r="A105" s="168">
        <f>A101+1</f>
        <v>17</v>
      </c>
      <c r="B105" s="185">
        <f>IF('17'!$B$1="","",'17'!$B$1)</f>
      </c>
      <c r="C105" s="186"/>
      <c r="D105" s="187"/>
      <c r="E105" s="14" t="s">
        <v>24</v>
      </c>
      <c r="F105" s="89" t="e">
        <f ca="1">INDIRECT($B105&amp;"!$L$2")</f>
        <v>#REF!</v>
      </c>
      <c r="G105" s="15" t="s">
        <v>25</v>
      </c>
      <c r="H105" s="41">
        <f>'業者情報入力'!$H$6</f>
        <v>0</v>
      </c>
      <c r="I105" s="15" t="s">
        <v>27</v>
      </c>
      <c r="J105" s="191" t="e">
        <f>ROUNDDOWN(F105*H105,0)</f>
        <v>#REF!</v>
      </c>
      <c r="K105" s="192"/>
      <c r="L105" s="16" t="s">
        <v>27</v>
      </c>
      <c r="M105" s="86"/>
    </row>
    <row r="106" spans="1:13" ht="20.25" customHeight="1">
      <c r="A106" s="169"/>
      <c r="B106" s="188"/>
      <c r="C106" s="189"/>
      <c r="D106" s="190"/>
      <c r="E106" s="10" t="s">
        <v>23</v>
      </c>
      <c r="F106" s="90" t="e">
        <f ca="1">INDIRECT($B105&amp;"!$L$3")</f>
        <v>#REF!</v>
      </c>
      <c r="G106" s="7" t="s">
        <v>25</v>
      </c>
      <c r="H106" s="42">
        <f>'業者情報入力'!$H$7</f>
        <v>1</v>
      </c>
      <c r="I106" s="7" t="s">
        <v>27</v>
      </c>
      <c r="J106" s="193" t="e">
        <f>ROUNDDOWN(F106*H106,0)</f>
        <v>#REF!</v>
      </c>
      <c r="K106" s="194"/>
      <c r="L106" s="17" t="s">
        <v>27</v>
      </c>
      <c r="M106" s="86"/>
    </row>
    <row r="107" spans="1:13" ht="20.25" customHeight="1" thickBot="1">
      <c r="A107" s="169"/>
      <c r="B107" s="188"/>
      <c r="C107" s="189"/>
      <c r="D107" s="190"/>
      <c r="E107" s="11" t="s">
        <v>21</v>
      </c>
      <c r="F107" s="91" t="e">
        <f ca="1">INDIRECT($B105&amp;"!$L$4")</f>
        <v>#REF!</v>
      </c>
      <c r="G107" s="12" t="s">
        <v>25</v>
      </c>
      <c r="H107" s="43">
        <f>'業者情報入力'!$H$8</f>
        <v>0</v>
      </c>
      <c r="I107" s="12" t="s">
        <v>27</v>
      </c>
      <c r="J107" s="195" t="e">
        <f>ROUNDDOWN(F107*H107,0)</f>
        <v>#REF!</v>
      </c>
      <c r="K107" s="196"/>
      <c r="L107" s="18" t="s">
        <v>27</v>
      </c>
      <c r="M107" s="86"/>
    </row>
    <row r="108" spans="1:13" ht="20.25" customHeight="1" thickBot="1" thickTop="1">
      <c r="A108" s="170"/>
      <c r="B108" s="19"/>
      <c r="C108" s="175" t="s">
        <v>40</v>
      </c>
      <c r="D108" s="176"/>
      <c r="E108" s="19" t="s">
        <v>20</v>
      </c>
      <c r="F108" s="92" t="e">
        <f>SUM(F105:F107)</f>
        <v>#REF!</v>
      </c>
      <c r="G108" s="20" t="s">
        <v>25</v>
      </c>
      <c r="H108" s="23" t="s">
        <v>28</v>
      </c>
      <c r="I108" s="20" t="s">
        <v>27</v>
      </c>
      <c r="J108" s="171" t="e">
        <f>SUM(J105:K107)</f>
        <v>#REF!</v>
      </c>
      <c r="K108" s="172"/>
      <c r="L108" s="22" t="s">
        <v>27</v>
      </c>
      <c r="M108" s="87">
        <f>_xlfn.IFERROR(J108,"")</f>
      </c>
    </row>
    <row r="109" spans="1:13" ht="20.25" customHeight="1">
      <c r="A109" s="168">
        <f>A105+1</f>
        <v>18</v>
      </c>
      <c r="B109" s="185">
        <f>IF('18'!$B$1="","",'18'!$B$1)</f>
      </c>
      <c r="C109" s="186"/>
      <c r="D109" s="187"/>
      <c r="E109" s="14" t="s">
        <v>24</v>
      </c>
      <c r="F109" s="89" t="e">
        <f ca="1">INDIRECT($B109&amp;"!$L$2")</f>
        <v>#REF!</v>
      </c>
      <c r="G109" s="15" t="s">
        <v>25</v>
      </c>
      <c r="H109" s="41">
        <f>'業者情報入力'!$H$6</f>
        <v>0</v>
      </c>
      <c r="I109" s="15" t="s">
        <v>27</v>
      </c>
      <c r="J109" s="191" t="e">
        <f>ROUNDDOWN(F109*H109,0)</f>
        <v>#REF!</v>
      </c>
      <c r="K109" s="192"/>
      <c r="L109" s="16" t="s">
        <v>27</v>
      </c>
      <c r="M109" s="86"/>
    </row>
    <row r="110" spans="1:13" ht="20.25" customHeight="1">
      <c r="A110" s="169"/>
      <c r="B110" s="188"/>
      <c r="C110" s="189"/>
      <c r="D110" s="190"/>
      <c r="E110" s="10" t="s">
        <v>23</v>
      </c>
      <c r="F110" s="90" t="e">
        <f ca="1">INDIRECT($B109&amp;"!$L$3")</f>
        <v>#REF!</v>
      </c>
      <c r="G110" s="7" t="s">
        <v>25</v>
      </c>
      <c r="H110" s="42">
        <f>'業者情報入力'!$H$7</f>
        <v>1</v>
      </c>
      <c r="I110" s="7" t="s">
        <v>27</v>
      </c>
      <c r="J110" s="193" t="e">
        <f>ROUNDDOWN(F110*H110,0)</f>
        <v>#REF!</v>
      </c>
      <c r="K110" s="194"/>
      <c r="L110" s="17" t="s">
        <v>27</v>
      </c>
      <c r="M110" s="86"/>
    </row>
    <row r="111" spans="1:13" ht="20.25" customHeight="1" thickBot="1">
      <c r="A111" s="169"/>
      <c r="B111" s="188"/>
      <c r="C111" s="189"/>
      <c r="D111" s="190"/>
      <c r="E111" s="11" t="s">
        <v>21</v>
      </c>
      <c r="F111" s="91" t="e">
        <f ca="1">INDIRECT($B109&amp;"!$L$4")</f>
        <v>#REF!</v>
      </c>
      <c r="G111" s="12" t="s">
        <v>25</v>
      </c>
      <c r="H111" s="43">
        <f>'業者情報入力'!$H$8</f>
        <v>0</v>
      </c>
      <c r="I111" s="12" t="s">
        <v>27</v>
      </c>
      <c r="J111" s="195" t="e">
        <f>ROUNDDOWN(F111*H111,0)</f>
        <v>#REF!</v>
      </c>
      <c r="K111" s="196"/>
      <c r="L111" s="18" t="s">
        <v>27</v>
      </c>
      <c r="M111" s="86"/>
    </row>
    <row r="112" spans="1:13" ht="20.25" customHeight="1" thickBot="1" thickTop="1">
      <c r="A112" s="170"/>
      <c r="B112" s="19"/>
      <c r="C112" s="175" t="s">
        <v>40</v>
      </c>
      <c r="D112" s="176"/>
      <c r="E112" s="19" t="s">
        <v>20</v>
      </c>
      <c r="F112" s="92" t="e">
        <f>SUM(F109:F111)</f>
        <v>#REF!</v>
      </c>
      <c r="G112" s="20" t="s">
        <v>25</v>
      </c>
      <c r="H112" s="23" t="s">
        <v>28</v>
      </c>
      <c r="I112" s="20" t="s">
        <v>27</v>
      </c>
      <c r="J112" s="171" t="e">
        <f>SUM(J109:K111)</f>
        <v>#REF!</v>
      </c>
      <c r="K112" s="172"/>
      <c r="L112" s="22" t="s">
        <v>27</v>
      </c>
      <c r="M112" s="87">
        <f>_xlfn.IFERROR(J112,"")</f>
      </c>
    </row>
    <row r="113" spans="1:13" ht="20.25" customHeight="1">
      <c r="A113" s="168">
        <f>A109+1</f>
        <v>19</v>
      </c>
      <c r="B113" s="185">
        <f>IF('19'!$B$1="","",'19'!$B$1)</f>
      </c>
      <c r="C113" s="186"/>
      <c r="D113" s="187"/>
      <c r="E113" s="14" t="s">
        <v>24</v>
      </c>
      <c r="F113" s="89" t="e">
        <f ca="1">INDIRECT($B113&amp;"!$L$2")</f>
        <v>#REF!</v>
      </c>
      <c r="G113" s="15" t="s">
        <v>25</v>
      </c>
      <c r="H113" s="41">
        <f>'業者情報入力'!$H$6</f>
        <v>0</v>
      </c>
      <c r="I113" s="15" t="s">
        <v>27</v>
      </c>
      <c r="J113" s="191" t="e">
        <f>ROUNDDOWN(F113*H113,0)</f>
        <v>#REF!</v>
      </c>
      <c r="K113" s="192"/>
      <c r="L113" s="16" t="s">
        <v>27</v>
      </c>
      <c r="M113" s="86"/>
    </row>
    <row r="114" spans="1:13" ht="20.25" customHeight="1">
      <c r="A114" s="169"/>
      <c r="B114" s="188"/>
      <c r="C114" s="189"/>
      <c r="D114" s="190"/>
      <c r="E114" s="10" t="s">
        <v>23</v>
      </c>
      <c r="F114" s="90" t="e">
        <f ca="1">INDIRECT($B113&amp;"!$L$3")</f>
        <v>#REF!</v>
      </c>
      <c r="G114" s="7" t="s">
        <v>25</v>
      </c>
      <c r="H114" s="42">
        <f>'業者情報入力'!$H$7</f>
        <v>1</v>
      </c>
      <c r="I114" s="7" t="s">
        <v>27</v>
      </c>
      <c r="J114" s="193" t="e">
        <f>ROUNDDOWN(F114*H114,0)</f>
        <v>#REF!</v>
      </c>
      <c r="K114" s="194"/>
      <c r="L114" s="17" t="s">
        <v>27</v>
      </c>
      <c r="M114" s="86"/>
    </row>
    <row r="115" spans="1:13" ht="20.25" customHeight="1" thickBot="1">
      <c r="A115" s="169"/>
      <c r="B115" s="188"/>
      <c r="C115" s="189"/>
      <c r="D115" s="190"/>
      <c r="E115" s="11" t="s">
        <v>21</v>
      </c>
      <c r="F115" s="91" t="e">
        <f ca="1">INDIRECT($B113&amp;"!$L$4")</f>
        <v>#REF!</v>
      </c>
      <c r="G115" s="12" t="s">
        <v>25</v>
      </c>
      <c r="H115" s="43">
        <f>'業者情報入力'!$H$8</f>
        <v>0</v>
      </c>
      <c r="I115" s="12" t="s">
        <v>27</v>
      </c>
      <c r="J115" s="195" t="e">
        <f>ROUNDDOWN(F115*H115,0)</f>
        <v>#REF!</v>
      </c>
      <c r="K115" s="196"/>
      <c r="L115" s="18" t="s">
        <v>27</v>
      </c>
      <c r="M115" s="86"/>
    </row>
    <row r="116" spans="1:13" ht="20.25" customHeight="1" thickBot="1" thickTop="1">
      <c r="A116" s="170"/>
      <c r="B116" s="19"/>
      <c r="C116" s="175" t="s">
        <v>40</v>
      </c>
      <c r="D116" s="176"/>
      <c r="E116" s="19" t="s">
        <v>20</v>
      </c>
      <c r="F116" s="92" t="e">
        <f>SUM(F113:F115)</f>
        <v>#REF!</v>
      </c>
      <c r="G116" s="20" t="s">
        <v>25</v>
      </c>
      <c r="H116" s="23" t="s">
        <v>28</v>
      </c>
      <c r="I116" s="20" t="s">
        <v>27</v>
      </c>
      <c r="J116" s="171" t="e">
        <f>SUM(J113:K115)</f>
        <v>#REF!</v>
      </c>
      <c r="K116" s="172"/>
      <c r="L116" s="22" t="s">
        <v>27</v>
      </c>
      <c r="M116" s="87">
        <f>_xlfn.IFERROR(J116,"")</f>
      </c>
    </row>
    <row r="117" spans="1:13" ht="20.25" customHeight="1">
      <c r="A117" s="168">
        <f>A113+1</f>
        <v>20</v>
      </c>
      <c r="B117" s="185">
        <f>IF('20'!$B$1="","",'20'!$B$1)</f>
      </c>
      <c r="C117" s="186"/>
      <c r="D117" s="187"/>
      <c r="E117" s="14" t="s">
        <v>24</v>
      </c>
      <c r="F117" s="89" t="e">
        <f ca="1">INDIRECT($B117&amp;"!$L$2")</f>
        <v>#REF!</v>
      </c>
      <c r="G117" s="15" t="s">
        <v>25</v>
      </c>
      <c r="H117" s="41">
        <f>'業者情報入力'!$H$6</f>
        <v>0</v>
      </c>
      <c r="I117" s="15" t="s">
        <v>27</v>
      </c>
      <c r="J117" s="191" t="e">
        <f>ROUNDDOWN(F117*H117,0)</f>
        <v>#REF!</v>
      </c>
      <c r="K117" s="192"/>
      <c r="L117" s="16" t="s">
        <v>27</v>
      </c>
      <c r="M117" s="86"/>
    </row>
    <row r="118" spans="1:13" ht="20.25" customHeight="1">
      <c r="A118" s="169"/>
      <c r="B118" s="188"/>
      <c r="C118" s="189"/>
      <c r="D118" s="190"/>
      <c r="E118" s="10" t="s">
        <v>23</v>
      </c>
      <c r="F118" s="90" t="e">
        <f ca="1">INDIRECT($B117&amp;"!$L$3")</f>
        <v>#REF!</v>
      </c>
      <c r="G118" s="7" t="s">
        <v>25</v>
      </c>
      <c r="H118" s="42">
        <f>'業者情報入力'!$H$7</f>
        <v>1</v>
      </c>
      <c r="I118" s="7" t="s">
        <v>27</v>
      </c>
      <c r="J118" s="193" t="e">
        <f>ROUNDDOWN(F118*H118,0)</f>
        <v>#REF!</v>
      </c>
      <c r="K118" s="194"/>
      <c r="L118" s="17" t="s">
        <v>27</v>
      </c>
      <c r="M118" s="86"/>
    </row>
    <row r="119" spans="1:13" ht="20.25" customHeight="1" thickBot="1">
      <c r="A119" s="169"/>
      <c r="B119" s="188"/>
      <c r="C119" s="189"/>
      <c r="D119" s="190"/>
      <c r="E119" s="11" t="s">
        <v>21</v>
      </c>
      <c r="F119" s="91" t="e">
        <f ca="1">INDIRECT($B117&amp;"!$L$4")</f>
        <v>#REF!</v>
      </c>
      <c r="G119" s="12" t="s">
        <v>25</v>
      </c>
      <c r="H119" s="43">
        <f>'業者情報入力'!$H$8</f>
        <v>0</v>
      </c>
      <c r="I119" s="12" t="s">
        <v>27</v>
      </c>
      <c r="J119" s="195" t="e">
        <f>ROUNDDOWN(F119*H119,0)</f>
        <v>#REF!</v>
      </c>
      <c r="K119" s="196"/>
      <c r="L119" s="18" t="s">
        <v>27</v>
      </c>
      <c r="M119" s="86"/>
    </row>
    <row r="120" spans="1:13" ht="20.25" customHeight="1" thickBot="1" thickTop="1">
      <c r="A120" s="170"/>
      <c r="B120" s="19"/>
      <c r="C120" s="175" t="s">
        <v>40</v>
      </c>
      <c r="D120" s="176"/>
      <c r="E120" s="19" t="s">
        <v>20</v>
      </c>
      <c r="F120" s="92" t="e">
        <f>SUM(F117:F119)</f>
        <v>#REF!</v>
      </c>
      <c r="G120" s="20" t="s">
        <v>25</v>
      </c>
      <c r="H120" s="23" t="s">
        <v>28</v>
      </c>
      <c r="I120" s="20" t="s">
        <v>27</v>
      </c>
      <c r="J120" s="171" t="e">
        <f>SUM(J117:K119)</f>
        <v>#REF!</v>
      </c>
      <c r="K120" s="172"/>
      <c r="L120" s="22" t="s">
        <v>27</v>
      </c>
      <c r="M120" s="87">
        <f>_xlfn.IFERROR(J120,"")</f>
      </c>
    </row>
    <row r="124" ht="18" customHeight="1">
      <c r="A124" s="1" t="s">
        <v>76</v>
      </c>
    </row>
    <row r="125" spans="1:13" ht="33" customHeight="1" thickBot="1">
      <c r="A125" s="13" t="s">
        <v>6</v>
      </c>
      <c r="B125" s="203" t="s">
        <v>26</v>
      </c>
      <c r="C125" s="204"/>
      <c r="D125" s="205"/>
      <c r="E125" s="197" t="s">
        <v>19</v>
      </c>
      <c r="F125" s="198"/>
      <c r="G125" s="199"/>
      <c r="H125" s="200" t="s">
        <v>18</v>
      </c>
      <c r="I125" s="201"/>
      <c r="J125" s="197" t="s">
        <v>7</v>
      </c>
      <c r="K125" s="198"/>
      <c r="L125" s="199"/>
      <c r="M125" s="83"/>
    </row>
    <row r="126" spans="1:13" ht="20.25" customHeight="1">
      <c r="A126" s="168">
        <f>A117+1</f>
        <v>21</v>
      </c>
      <c r="B126" s="185">
        <f>IF('21'!$B$1="","",'21'!$B$1)</f>
      </c>
      <c r="C126" s="186"/>
      <c r="D126" s="187"/>
      <c r="E126" s="14" t="s">
        <v>24</v>
      </c>
      <c r="F126" s="89" t="e">
        <f ca="1">INDIRECT($B126&amp;"!$L$2")</f>
        <v>#REF!</v>
      </c>
      <c r="G126" s="15" t="s">
        <v>25</v>
      </c>
      <c r="H126" s="41">
        <f>'業者情報入力'!$H$6</f>
        <v>0</v>
      </c>
      <c r="I126" s="15" t="s">
        <v>27</v>
      </c>
      <c r="J126" s="191" t="e">
        <f>ROUNDDOWN(F126*H126,0)</f>
        <v>#REF!</v>
      </c>
      <c r="K126" s="192"/>
      <c r="L126" s="16" t="s">
        <v>27</v>
      </c>
      <c r="M126" s="86"/>
    </row>
    <row r="127" spans="1:13" ht="20.25" customHeight="1">
      <c r="A127" s="169"/>
      <c r="B127" s="188"/>
      <c r="C127" s="189"/>
      <c r="D127" s="190"/>
      <c r="E127" s="10" t="s">
        <v>23</v>
      </c>
      <c r="F127" s="90" t="e">
        <f ca="1">INDIRECT($B126&amp;"!$L$3")</f>
        <v>#REF!</v>
      </c>
      <c r="G127" s="7" t="s">
        <v>25</v>
      </c>
      <c r="H127" s="42">
        <f>'業者情報入力'!$H$7</f>
        <v>1</v>
      </c>
      <c r="I127" s="7" t="s">
        <v>27</v>
      </c>
      <c r="J127" s="193" t="e">
        <f>ROUNDDOWN(F127*H127,0)</f>
        <v>#REF!</v>
      </c>
      <c r="K127" s="194"/>
      <c r="L127" s="17" t="s">
        <v>27</v>
      </c>
      <c r="M127" s="86"/>
    </row>
    <row r="128" spans="1:13" ht="20.25" customHeight="1" thickBot="1">
      <c r="A128" s="169"/>
      <c r="B128" s="188"/>
      <c r="C128" s="189"/>
      <c r="D128" s="190"/>
      <c r="E128" s="11" t="s">
        <v>21</v>
      </c>
      <c r="F128" s="91" t="e">
        <f ca="1">INDIRECT($B126&amp;"!$L$4")</f>
        <v>#REF!</v>
      </c>
      <c r="G128" s="12" t="s">
        <v>25</v>
      </c>
      <c r="H128" s="43">
        <f>'業者情報入力'!$H$8</f>
        <v>0</v>
      </c>
      <c r="I128" s="12" t="s">
        <v>27</v>
      </c>
      <c r="J128" s="195" t="e">
        <f>ROUNDDOWN(F128*H128,0)</f>
        <v>#REF!</v>
      </c>
      <c r="K128" s="196"/>
      <c r="L128" s="18" t="s">
        <v>27</v>
      </c>
      <c r="M128" s="86"/>
    </row>
    <row r="129" spans="1:13" ht="20.25" customHeight="1" thickBot="1" thickTop="1">
      <c r="A129" s="170"/>
      <c r="B129" s="19"/>
      <c r="C129" s="175" t="s">
        <v>40</v>
      </c>
      <c r="D129" s="176"/>
      <c r="E129" s="19" t="s">
        <v>20</v>
      </c>
      <c r="F129" s="92" t="e">
        <f>SUM(F126:F128)</f>
        <v>#REF!</v>
      </c>
      <c r="G129" s="20" t="s">
        <v>25</v>
      </c>
      <c r="H129" s="21" t="s">
        <v>28</v>
      </c>
      <c r="I129" s="20" t="s">
        <v>27</v>
      </c>
      <c r="J129" s="171" t="e">
        <f>SUM(J126:K128)</f>
        <v>#REF!</v>
      </c>
      <c r="K129" s="172"/>
      <c r="L129" s="22" t="s">
        <v>27</v>
      </c>
      <c r="M129" s="87">
        <f>_xlfn.IFERROR(J129,"")</f>
      </c>
    </row>
    <row r="130" spans="1:13" ht="20.25" customHeight="1">
      <c r="A130" s="168">
        <f>A126+1</f>
        <v>22</v>
      </c>
      <c r="B130" s="185">
        <f>IF('22'!$B$1="","",'22'!$B$1)</f>
      </c>
      <c r="C130" s="186"/>
      <c r="D130" s="187"/>
      <c r="E130" s="14" t="s">
        <v>24</v>
      </c>
      <c r="F130" s="89" t="e">
        <f ca="1">INDIRECT($B130&amp;"!$L$2")</f>
        <v>#REF!</v>
      </c>
      <c r="G130" s="15" t="s">
        <v>25</v>
      </c>
      <c r="H130" s="41">
        <f>'業者情報入力'!$H$6</f>
        <v>0</v>
      </c>
      <c r="I130" s="15" t="s">
        <v>27</v>
      </c>
      <c r="J130" s="191" t="e">
        <f>ROUNDDOWN(F130*H130,0)</f>
        <v>#REF!</v>
      </c>
      <c r="K130" s="192"/>
      <c r="L130" s="16" t="s">
        <v>27</v>
      </c>
      <c r="M130" s="86"/>
    </row>
    <row r="131" spans="1:13" ht="20.25" customHeight="1">
      <c r="A131" s="169"/>
      <c r="B131" s="188"/>
      <c r="C131" s="189"/>
      <c r="D131" s="190"/>
      <c r="E131" s="10" t="s">
        <v>23</v>
      </c>
      <c r="F131" s="90" t="e">
        <f ca="1">INDIRECT($B130&amp;"!$L$3")</f>
        <v>#REF!</v>
      </c>
      <c r="G131" s="7" t="s">
        <v>25</v>
      </c>
      <c r="H131" s="42">
        <f>'業者情報入力'!$H$7</f>
        <v>1</v>
      </c>
      <c r="I131" s="7" t="s">
        <v>27</v>
      </c>
      <c r="J131" s="193" t="e">
        <f>ROUNDDOWN(F131*H131,0)</f>
        <v>#REF!</v>
      </c>
      <c r="K131" s="194"/>
      <c r="L131" s="17" t="s">
        <v>27</v>
      </c>
      <c r="M131" s="86"/>
    </row>
    <row r="132" spans="1:13" ht="20.25" customHeight="1" thickBot="1">
      <c r="A132" s="169"/>
      <c r="B132" s="188"/>
      <c r="C132" s="189"/>
      <c r="D132" s="190"/>
      <c r="E132" s="11" t="s">
        <v>21</v>
      </c>
      <c r="F132" s="91" t="e">
        <f ca="1">INDIRECT($B130&amp;"!$L$4")</f>
        <v>#REF!</v>
      </c>
      <c r="G132" s="12" t="s">
        <v>25</v>
      </c>
      <c r="H132" s="43">
        <f>'業者情報入力'!$H$8</f>
        <v>0</v>
      </c>
      <c r="I132" s="12" t="s">
        <v>27</v>
      </c>
      <c r="J132" s="195" t="e">
        <f>ROUNDDOWN(F132*H132,0)</f>
        <v>#REF!</v>
      </c>
      <c r="K132" s="196"/>
      <c r="L132" s="18" t="s">
        <v>27</v>
      </c>
      <c r="M132" s="86"/>
    </row>
    <row r="133" spans="1:13" ht="20.25" customHeight="1" thickBot="1" thickTop="1">
      <c r="A133" s="170"/>
      <c r="B133" s="19"/>
      <c r="C133" s="175" t="s">
        <v>40</v>
      </c>
      <c r="D133" s="176"/>
      <c r="E133" s="19" t="s">
        <v>20</v>
      </c>
      <c r="F133" s="92" t="e">
        <f>SUM(F130:F132)</f>
        <v>#REF!</v>
      </c>
      <c r="G133" s="20" t="s">
        <v>25</v>
      </c>
      <c r="H133" s="23" t="s">
        <v>28</v>
      </c>
      <c r="I133" s="20" t="s">
        <v>27</v>
      </c>
      <c r="J133" s="171" t="e">
        <f>SUM(J130:K132)</f>
        <v>#REF!</v>
      </c>
      <c r="K133" s="172"/>
      <c r="L133" s="22" t="s">
        <v>27</v>
      </c>
      <c r="M133" s="87">
        <f>_xlfn.IFERROR(J133,"")</f>
      </c>
    </row>
    <row r="134" spans="1:13" ht="20.25" customHeight="1">
      <c r="A134" s="168">
        <f>A130+1</f>
        <v>23</v>
      </c>
      <c r="B134" s="185">
        <f>IF('23'!$B$1="","",'23'!$B$1)</f>
      </c>
      <c r="C134" s="186"/>
      <c r="D134" s="187"/>
      <c r="E134" s="14" t="s">
        <v>24</v>
      </c>
      <c r="F134" s="89" t="e">
        <f ca="1">INDIRECT($B134&amp;"!$L$2")</f>
        <v>#REF!</v>
      </c>
      <c r="G134" s="15" t="s">
        <v>25</v>
      </c>
      <c r="H134" s="41">
        <f>'業者情報入力'!$H$6</f>
        <v>0</v>
      </c>
      <c r="I134" s="15" t="s">
        <v>27</v>
      </c>
      <c r="J134" s="191" t="e">
        <f>ROUNDDOWN(F134*H134,0)</f>
        <v>#REF!</v>
      </c>
      <c r="K134" s="192"/>
      <c r="L134" s="16" t="s">
        <v>27</v>
      </c>
      <c r="M134" s="86"/>
    </row>
    <row r="135" spans="1:13" ht="20.25" customHeight="1">
      <c r="A135" s="169"/>
      <c r="B135" s="188"/>
      <c r="C135" s="189"/>
      <c r="D135" s="190"/>
      <c r="E135" s="10" t="s">
        <v>23</v>
      </c>
      <c r="F135" s="90" t="e">
        <f ca="1">INDIRECT($B134&amp;"!$L$3")</f>
        <v>#REF!</v>
      </c>
      <c r="G135" s="7" t="s">
        <v>25</v>
      </c>
      <c r="H135" s="42">
        <f>'業者情報入力'!$H$7</f>
        <v>1</v>
      </c>
      <c r="I135" s="7" t="s">
        <v>27</v>
      </c>
      <c r="J135" s="193" t="e">
        <f>ROUNDDOWN(F135*H135,0)</f>
        <v>#REF!</v>
      </c>
      <c r="K135" s="194"/>
      <c r="L135" s="17" t="s">
        <v>27</v>
      </c>
      <c r="M135" s="86"/>
    </row>
    <row r="136" spans="1:13" ht="20.25" customHeight="1" thickBot="1">
      <c r="A136" s="169"/>
      <c r="B136" s="188"/>
      <c r="C136" s="189"/>
      <c r="D136" s="190"/>
      <c r="E136" s="11" t="s">
        <v>21</v>
      </c>
      <c r="F136" s="91" t="e">
        <f ca="1">INDIRECT($B134&amp;"!$L$4")</f>
        <v>#REF!</v>
      </c>
      <c r="G136" s="12" t="s">
        <v>25</v>
      </c>
      <c r="H136" s="43">
        <f>'業者情報入力'!$H$8</f>
        <v>0</v>
      </c>
      <c r="I136" s="12" t="s">
        <v>27</v>
      </c>
      <c r="J136" s="195" t="e">
        <f>ROUNDDOWN(F136*H136,0)</f>
        <v>#REF!</v>
      </c>
      <c r="K136" s="196"/>
      <c r="L136" s="18" t="s">
        <v>27</v>
      </c>
      <c r="M136" s="86"/>
    </row>
    <row r="137" spans="1:13" ht="20.25" customHeight="1" thickBot="1" thickTop="1">
      <c r="A137" s="170"/>
      <c r="B137" s="19"/>
      <c r="C137" s="175" t="s">
        <v>40</v>
      </c>
      <c r="D137" s="176"/>
      <c r="E137" s="19" t="s">
        <v>20</v>
      </c>
      <c r="F137" s="92" t="e">
        <f>SUM(F134:F136)</f>
        <v>#REF!</v>
      </c>
      <c r="G137" s="20" t="s">
        <v>25</v>
      </c>
      <c r="H137" s="23" t="s">
        <v>28</v>
      </c>
      <c r="I137" s="20" t="s">
        <v>27</v>
      </c>
      <c r="J137" s="171" t="e">
        <f>SUM(J134:K136)</f>
        <v>#REF!</v>
      </c>
      <c r="K137" s="172"/>
      <c r="L137" s="22" t="s">
        <v>27</v>
      </c>
      <c r="M137" s="87">
        <f>_xlfn.IFERROR(J137,"")</f>
      </c>
    </row>
    <row r="138" spans="1:13" ht="20.25" customHeight="1">
      <c r="A138" s="168">
        <f>A134+1</f>
        <v>24</v>
      </c>
      <c r="B138" s="185">
        <f>IF('24'!$B$1="","",'24'!$B$1)</f>
      </c>
      <c r="C138" s="186"/>
      <c r="D138" s="187"/>
      <c r="E138" s="14" t="s">
        <v>24</v>
      </c>
      <c r="F138" s="89" t="e">
        <f ca="1">INDIRECT($B138&amp;"!$L$2")</f>
        <v>#REF!</v>
      </c>
      <c r="G138" s="15" t="s">
        <v>25</v>
      </c>
      <c r="H138" s="41">
        <f>'業者情報入力'!$H$6</f>
        <v>0</v>
      </c>
      <c r="I138" s="15" t="s">
        <v>27</v>
      </c>
      <c r="J138" s="191" t="e">
        <f>ROUNDDOWN(F138*H138,0)</f>
        <v>#REF!</v>
      </c>
      <c r="K138" s="192"/>
      <c r="L138" s="16" t="s">
        <v>27</v>
      </c>
      <c r="M138" s="86"/>
    </row>
    <row r="139" spans="1:13" ht="20.25" customHeight="1">
      <c r="A139" s="169"/>
      <c r="B139" s="188"/>
      <c r="C139" s="189"/>
      <c r="D139" s="190"/>
      <c r="E139" s="10" t="s">
        <v>23</v>
      </c>
      <c r="F139" s="90" t="e">
        <f ca="1">INDIRECT($B138&amp;"!$L$3")</f>
        <v>#REF!</v>
      </c>
      <c r="G139" s="7" t="s">
        <v>25</v>
      </c>
      <c r="H139" s="42">
        <f>'業者情報入力'!$H$7</f>
        <v>1</v>
      </c>
      <c r="I139" s="7" t="s">
        <v>27</v>
      </c>
      <c r="J139" s="193" t="e">
        <f>ROUNDDOWN(F139*H139,0)</f>
        <v>#REF!</v>
      </c>
      <c r="K139" s="194"/>
      <c r="L139" s="17" t="s">
        <v>27</v>
      </c>
      <c r="M139" s="86"/>
    </row>
    <row r="140" spans="1:13" ht="20.25" customHeight="1" thickBot="1">
      <c r="A140" s="169"/>
      <c r="B140" s="188"/>
      <c r="C140" s="189"/>
      <c r="D140" s="190"/>
      <c r="E140" s="11" t="s">
        <v>21</v>
      </c>
      <c r="F140" s="91" t="e">
        <f ca="1">INDIRECT($B138&amp;"!$L$4")</f>
        <v>#REF!</v>
      </c>
      <c r="G140" s="12" t="s">
        <v>25</v>
      </c>
      <c r="H140" s="43">
        <f>'業者情報入力'!$H$8</f>
        <v>0</v>
      </c>
      <c r="I140" s="12" t="s">
        <v>27</v>
      </c>
      <c r="J140" s="195" t="e">
        <f>ROUNDDOWN(F140*H140,0)</f>
        <v>#REF!</v>
      </c>
      <c r="K140" s="196"/>
      <c r="L140" s="18" t="s">
        <v>27</v>
      </c>
      <c r="M140" s="86"/>
    </row>
    <row r="141" spans="1:13" ht="20.25" customHeight="1" thickBot="1" thickTop="1">
      <c r="A141" s="170"/>
      <c r="B141" s="19"/>
      <c r="C141" s="175" t="s">
        <v>40</v>
      </c>
      <c r="D141" s="176"/>
      <c r="E141" s="19" t="s">
        <v>20</v>
      </c>
      <c r="F141" s="92" t="e">
        <f>SUM(F138:F140)</f>
        <v>#REF!</v>
      </c>
      <c r="G141" s="20" t="s">
        <v>25</v>
      </c>
      <c r="H141" s="23" t="s">
        <v>28</v>
      </c>
      <c r="I141" s="20" t="s">
        <v>27</v>
      </c>
      <c r="J141" s="171" t="e">
        <f>SUM(J138:K140)</f>
        <v>#REF!</v>
      </c>
      <c r="K141" s="172"/>
      <c r="L141" s="22" t="s">
        <v>27</v>
      </c>
      <c r="M141" s="87">
        <f>_xlfn.IFERROR(J141,"")</f>
      </c>
    </row>
    <row r="142" spans="1:13" ht="20.25" customHeight="1">
      <c r="A142" s="168">
        <f>A138+1</f>
        <v>25</v>
      </c>
      <c r="B142" s="185">
        <f>IF('25'!$B$1="","",'25'!$B$1)</f>
      </c>
      <c r="C142" s="186"/>
      <c r="D142" s="187"/>
      <c r="E142" s="14" t="s">
        <v>24</v>
      </c>
      <c r="F142" s="89" t="e">
        <f ca="1">INDIRECT($B142&amp;"!$L$2")</f>
        <v>#REF!</v>
      </c>
      <c r="G142" s="15" t="s">
        <v>25</v>
      </c>
      <c r="H142" s="41">
        <f>'業者情報入力'!$H$6</f>
        <v>0</v>
      </c>
      <c r="I142" s="15" t="s">
        <v>27</v>
      </c>
      <c r="J142" s="191" t="e">
        <f>ROUNDDOWN(F142*H142,0)</f>
        <v>#REF!</v>
      </c>
      <c r="K142" s="192"/>
      <c r="L142" s="16" t="s">
        <v>27</v>
      </c>
      <c r="M142" s="86"/>
    </row>
    <row r="143" spans="1:13" ht="20.25" customHeight="1">
      <c r="A143" s="169"/>
      <c r="B143" s="188"/>
      <c r="C143" s="189"/>
      <c r="D143" s="190"/>
      <c r="E143" s="10" t="s">
        <v>23</v>
      </c>
      <c r="F143" s="90" t="e">
        <f ca="1">INDIRECT($B142&amp;"!$L$3")</f>
        <v>#REF!</v>
      </c>
      <c r="G143" s="7" t="s">
        <v>25</v>
      </c>
      <c r="H143" s="42">
        <f>'業者情報入力'!$H$7</f>
        <v>1</v>
      </c>
      <c r="I143" s="7" t="s">
        <v>27</v>
      </c>
      <c r="J143" s="193" t="e">
        <f>ROUNDDOWN(F143*H143,0)</f>
        <v>#REF!</v>
      </c>
      <c r="K143" s="194"/>
      <c r="L143" s="17" t="s">
        <v>27</v>
      </c>
      <c r="M143" s="86"/>
    </row>
    <row r="144" spans="1:13" ht="20.25" customHeight="1" thickBot="1">
      <c r="A144" s="169"/>
      <c r="B144" s="188"/>
      <c r="C144" s="189"/>
      <c r="D144" s="190"/>
      <c r="E144" s="11" t="s">
        <v>21</v>
      </c>
      <c r="F144" s="91" t="e">
        <f ca="1">INDIRECT($B142&amp;"!$L$4")</f>
        <v>#REF!</v>
      </c>
      <c r="G144" s="12" t="s">
        <v>25</v>
      </c>
      <c r="H144" s="43">
        <f>'業者情報入力'!$H$8</f>
        <v>0</v>
      </c>
      <c r="I144" s="12" t="s">
        <v>27</v>
      </c>
      <c r="J144" s="195" t="e">
        <f>ROUNDDOWN(F144*H144,0)</f>
        <v>#REF!</v>
      </c>
      <c r="K144" s="196"/>
      <c r="L144" s="18" t="s">
        <v>27</v>
      </c>
      <c r="M144" s="86"/>
    </row>
    <row r="145" spans="1:13" ht="20.25" customHeight="1" thickBot="1" thickTop="1">
      <c r="A145" s="170"/>
      <c r="B145" s="19"/>
      <c r="C145" s="175" t="s">
        <v>40</v>
      </c>
      <c r="D145" s="176"/>
      <c r="E145" s="19" t="s">
        <v>20</v>
      </c>
      <c r="F145" s="92" t="e">
        <f>SUM(F142:F144)</f>
        <v>#REF!</v>
      </c>
      <c r="G145" s="20" t="s">
        <v>25</v>
      </c>
      <c r="H145" s="23" t="s">
        <v>28</v>
      </c>
      <c r="I145" s="20" t="s">
        <v>27</v>
      </c>
      <c r="J145" s="171" t="e">
        <f>SUM(J142:K144)</f>
        <v>#REF!</v>
      </c>
      <c r="K145" s="172"/>
      <c r="L145" s="22" t="s">
        <v>27</v>
      </c>
      <c r="M145" s="87">
        <f>_xlfn.IFERROR(J145,"")</f>
      </c>
    </row>
    <row r="146" spans="1:13" ht="20.25" customHeight="1">
      <c r="A146" s="168">
        <f>A142+1</f>
        <v>26</v>
      </c>
      <c r="B146" s="185">
        <f>IF('26'!$B$1="","",'26'!$B$1)</f>
      </c>
      <c r="C146" s="186"/>
      <c r="D146" s="187"/>
      <c r="E146" s="14" t="s">
        <v>24</v>
      </c>
      <c r="F146" s="89" t="e">
        <f ca="1">INDIRECT($B146&amp;"!$L$2")</f>
        <v>#REF!</v>
      </c>
      <c r="G146" s="15" t="s">
        <v>25</v>
      </c>
      <c r="H146" s="41">
        <f>'業者情報入力'!$H$6</f>
        <v>0</v>
      </c>
      <c r="I146" s="15" t="s">
        <v>27</v>
      </c>
      <c r="J146" s="191" t="e">
        <f>ROUNDDOWN(F146*H146,0)</f>
        <v>#REF!</v>
      </c>
      <c r="K146" s="192"/>
      <c r="L146" s="16" t="s">
        <v>27</v>
      </c>
      <c r="M146" s="86"/>
    </row>
    <row r="147" spans="1:13" ht="20.25" customHeight="1">
      <c r="A147" s="169"/>
      <c r="B147" s="188"/>
      <c r="C147" s="189"/>
      <c r="D147" s="190"/>
      <c r="E147" s="10" t="s">
        <v>23</v>
      </c>
      <c r="F147" s="90" t="e">
        <f ca="1">INDIRECT($B146&amp;"!$L$3")</f>
        <v>#REF!</v>
      </c>
      <c r="G147" s="7" t="s">
        <v>25</v>
      </c>
      <c r="H147" s="42">
        <f>'業者情報入力'!$H$7</f>
        <v>1</v>
      </c>
      <c r="I147" s="7" t="s">
        <v>27</v>
      </c>
      <c r="J147" s="193" t="e">
        <f>ROUNDDOWN(F147*H147,0)</f>
        <v>#REF!</v>
      </c>
      <c r="K147" s="194"/>
      <c r="L147" s="17" t="s">
        <v>27</v>
      </c>
      <c r="M147" s="86"/>
    </row>
    <row r="148" spans="1:13" ht="20.25" customHeight="1" thickBot="1">
      <c r="A148" s="169"/>
      <c r="B148" s="188"/>
      <c r="C148" s="189"/>
      <c r="D148" s="190"/>
      <c r="E148" s="11" t="s">
        <v>21</v>
      </c>
      <c r="F148" s="91" t="e">
        <f ca="1">INDIRECT($B146&amp;"!$L$4")</f>
        <v>#REF!</v>
      </c>
      <c r="G148" s="12" t="s">
        <v>25</v>
      </c>
      <c r="H148" s="43">
        <f>'業者情報入力'!$H$8</f>
        <v>0</v>
      </c>
      <c r="I148" s="12" t="s">
        <v>27</v>
      </c>
      <c r="J148" s="195" t="e">
        <f>ROUNDDOWN(F148*H148,0)</f>
        <v>#REF!</v>
      </c>
      <c r="K148" s="196"/>
      <c r="L148" s="18" t="s">
        <v>27</v>
      </c>
      <c r="M148" s="86"/>
    </row>
    <row r="149" spans="1:13" ht="20.25" customHeight="1" thickBot="1" thickTop="1">
      <c r="A149" s="170"/>
      <c r="B149" s="19"/>
      <c r="C149" s="175" t="s">
        <v>40</v>
      </c>
      <c r="D149" s="176"/>
      <c r="E149" s="19" t="s">
        <v>20</v>
      </c>
      <c r="F149" s="92" t="e">
        <f>SUM(F146:F148)</f>
        <v>#REF!</v>
      </c>
      <c r="G149" s="20" t="s">
        <v>25</v>
      </c>
      <c r="H149" s="23" t="s">
        <v>28</v>
      </c>
      <c r="I149" s="20" t="s">
        <v>27</v>
      </c>
      <c r="J149" s="171" t="e">
        <f>SUM(J146:K148)</f>
        <v>#REF!</v>
      </c>
      <c r="K149" s="172"/>
      <c r="L149" s="22" t="s">
        <v>27</v>
      </c>
      <c r="M149" s="87">
        <f>_xlfn.IFERROR(J149,"")</f>
      </c>
    </row>
    <row r="150" spans="1:13" ht="20.25" customHeight="1">
      <c r="A150" s="168">
        <f>A146+1</f>
        <v>27</v>
      </c>
      <c r="B150" s="185">
        <f>IF('27'!$B$1="","",'27'!$B$1)</f>
      </c>
      <c r="C150" s="186"/>
      <c r="D150" s="187"/>
      <c r="E150" s="14" t="s">
        <v>24</v>
      </c>
      <c r="F150" s="89" t="e">
        <f ca="1">INDIRECT($B150&amp;"!$L$2")</f>
        <v>#REF!</v>
      </c>
      <c r="G150" s="15" t="s">
        <v>25</v>
      </c>
      <c r="H150" s="41">
        <f>'業者情報入力'!$H$6</f>
        <v>0</v>
      </c>
      <c r="I150" s="15" t="s">
        <v>27</v>
      </c>
      <c r="J150" s="191" t="e">
        <f>ROUNDDOWN(F150*H150,0)</f>
        <v>#REF!</v>
      </c>
      <c r="K150" s="192"/>
      <c r="L150" s="16" t="s">
        <v>27</v>
      </c>
      <c r="M150" s="86"/>
    </row>
    <row r="151" spans="1:13" ht="20.25" customHeight="1">
      <c r="A151" s="169"/>
      <c r="B151" s="188"/>
      <c r="C151" s="189"/>
      <c r="D151" s="190"/>
      <c r="E151" s="10" t="s">
        <v>23</v>
      </c>
      <c r="F151" s="90" t="e">
        <f ca="1">INDIRECT($B150&amp;"!$L$3")</f>
        <v>#REF!</v>
      </c>
      <c r="G151" s="7" t="s">
        <v>25</v>
      </c>
      <c r="H151" s="42">
        <f>'業者情報入力'!$H$7</f>
        <v>1</v>
      </c>
      <c r="I151" s="7" t="s">
        <v>27</v>
      </c>
      <c r="J151" s="193" t="e">
        <f>ROUNDDOWN(F151*H151,0)</f>
        <v>#REF!</v>
      </c>
      <c r="K151" s="194"/>
      <c r="L151" s="17" t="s">
        <v>27</v>
      </c>
      <c r="M151" s="86"/>
    </row>
    <row r="152" spans="1:13" ht="20.25" customHeight="1" thickBot="1">
      <c r="A152" s="169"/>
      <c r="B152" s="188"/>
      <c r="C152" s="189"/>
      <c r="D152" s="190"/>
      <c r="E152" s="11" t="s">
        <v>21</v>
      </c>
      <c r="F152" s="91" t="e">
        <f ca="1">INDIRECT($B150&amp;"!$L$4")</f>
        <v>#REF!</v>
      </c>
      <c r="G152" s="12" t="s">
        <v>25</v>
      </c>
      <c r="H152" s="43">
        <f>'業者情報入力'!$H$8</f>
        <v>0</v>
      </c>
      <c r="I152" s="12" t="s">
        <v>27</v>
      </c>
      <c r="J152" s="195" t="e">
        <f>ROUNDDOWN(F152*H152,0)</f>
        <v>#REF!</v>
      </c>
      <c r="K152" s="196"/>
      <c r="L152" s="18" t="s">
        <v>27</v>
      </c>
      <c r="M152" s="86"/>
    </row>
    <row r="153" spans="1:13" ht="20.25" customHeight="1" thickBot="1" thickTop="1">
      <c r="A153" s="170"/>
      <c r="B153" s="19"/>
      <c r="C153" s="175" t="s">
        <v>40</v>
      </c>
      <c r="D153" s="176"/>
      <c r="E153" s="19" t="s">
        <v>20</v>
      </c>
      <c r="F153" s="92" t="e">
        <f>SUM(F150:F152)</f>
        <v>#REF!</v>
      </c>
      <c r="G153" s="20" t="s">
        <v>25</v>
      </c>
      <c r="H153" s="23" t="s">
        <v>28</v>
      </c>
      <c r="I153" s="20" t="s">
        <v>27</v>
      </c>
      <c r="J153" s="171" t="e">
        <f>SUM(J150:K152)</f>
        <v>#REF!</v>
      </c>
      <c r="K153" s="172"/>
      <c r="L153" s="22" t="s">
        <v>27</v>
      </c>
      <c r="M153" s="87">
        <f>_xlfn.IFERROR(J153,"")</f>
      </c>
    </row>
    <row r="154" spans="1:13" ht="20.25" customHeight="1">
      <c r="A154" s="168">
        <f>A150+1</f>
        <v>28</v>
      </c>
      <c r="B154" s="185">
        <f>IF('28'!$B$1="","",'28'!$B$1)</f>
      </c>
      <c r="C154" s="186"/>
      <c r="D154" s="187"/>
      <c r="E154" s="14" t="s">
        <v>24</v>
      </c>
      <c r="F154" s="89" t="e">
        <f ca="1">INDIRECT($B154&amp;"!$L$2")</f>
        <v>#REF!</v>
      </c>
      <c r="G154" s="15" t="s">
        <v>25</v>
      </c>
      <c r="H154" s="41">
        <f>'業者情報入力'!$H$6</f>
        <v>0</v>
      </c>
      <c r="I154" s="15" t="s">
        <v>27</v>
      </c>
      <c r="J154" s="191" t="e">
        <f>ROUNDDOWN(F154*H154,0)</f>
        <v>#REF!</v>
      </c>
      <c r="K154" s="192"/>
      <c r="L154" s="16" t="s">
        <v>27</v>
      </c>
      <c r="M154" s="86"/>
    </row>
    <row r="155" spans="1:13" ht="20.25" customHeight="1">
      <c r="A155" s="169"/>
      <c r="B155" s="188"/>
      <c r="C155" s="189"/>
      <c r="D155" s="190"/>
      <c r="E155" s="10" t="s">
        <v>23</v>
      </c>
      <c r="F155" s="90" t="e">
        <f ca="1">INDIRECT($B154&amp;"!$L$3")</f>
        <v>#REF!</v>
      </c>
      <c r="G155" s="7" t="s">
        <v>25</v>
      </c>
      <c r="H155" s="42">
        <f>'業者情報入力'!$H$7</f>
        <v>1</v>
      </c>
      <c r="I155" s="7" t="s">
        <v>27</v>
      </c>
      <c r="J155" s="193" t="e">
        <f>ROUNDDOWN(F155*H155,0)</f>
        <v>#REF!</v>
      </c>
      <c r="K155" s="194"/>
      <c r="L155" s="17" t="s">
        <v>27</v>
      </c>
      <c r="M155" s="86"/>
    </row>
    <row r="156" spans="1:13" ht="20.25" customHeight="1" thickBot="1">
      <c r="A156" s="169"/>
      <c r="B156" s="188"/>
      <c r="C156" s="189"/>
      <c r="D156" s="190"/>
      <c r="E156" s="11" t="s">
        <v>21</v>
      </c>
      <c r="F156" s="91" t="e">
        <f ca="1">INDIRECT($B154&amp;"!$L$4")</f>
        <v>#REF!</v>
      </c>
      <c r="G156" s="12" t="s">
        <v>25</v>
      </c>
      <c r="H156" s="43">
        <f>'業者情報入力'!$H$8</f>
        <v>0</v>
      </c>
      <c r="I156" s="12" t="s">
        <v>27</v>
      </c>
      <c r="J156" s="195" t="e">
        <f>ROUNDDOWN(F156*H156,0)</f>
        <v>#REF!</v>
      </c>
      <c r="K156" s="196"/>
      <c r="L156" s="18" t="s">
        <v>27</v>
      </c>
      <c r="M156" s="86"/>
    </row>
    <row r="157" spans="1:13" ht="20.25" customHeight="1" thickBot="1" thickTop="1">
      <c r="A157" s="170"/>
      <c r="B157" s="19"/>
      <c r="C157" s="175" t="s">
        <v>40</v>
      </c>
      <c r="D157" s="176"/>
      <c r="E157" s="19" t="s">
        <v>20</v>
      </c>
      <c r="F157" s="92" t="e">
        <f>SUM(F154:F156)</f>
        <v>#REF!</v>
      </c>
      <c r="G157" s="20" t="s">
        <v>25</v>
      </c>
      <c r="H157" s="23" t="s">
        <v>28</v>
      </c>
      <c r="I157" s="20" t="s">
        <v>27</v>
      </c>
      <c r="J157" s="171" t="e">
        <f>SUM(J154:K156)</f>
        <v>#REF!</v>
      </c>
      <c r="K157" s="172"/>
      <c r="L157" s="22" t="s">
        <v>27</v>
      </c>
      <c r="M157" s="87">
        <f>_xlfn.IFERROR(J157,"")</f>
      </c>
    </row>
    <row r="158" spans="1:13" ht="20.25" customHeight="1">
      <c r="A158" s="168">
        <f>A154+1</f>
        <v>29</v>
      </c>
      <c r="B158" s="185">
        <f>IF('29'!$B$1="","",'29'!$B$1)</f>
      </c>
      <c r="C158" s="186"/>
      <c r="D158" s="187"/>
      <c r="E158" s="14" t="s">
        <v>24</v>
      </c>
      <c r="F158" s="89" t="e">
        <f ca="1">INDIRECT($B158&amp;"!$L$2")</f>
        <v>#REF!</v>
      </c>
      <c r="G158" s="15" t="s">
        <v>25</v>
      </c>
      <c r="H158" s="41">
        <f>'業者情報入力'!$H$6</f>
        <v>0</v>
      </c>
      <c r="I158" s="15" t="s">
        <v>27</v>
      </c>
      <c r="J158" s="191" t="e">
        <f>ROUNDDOWN(F158*H158,0)</f>
        <v>#REF!</v>
      </c>
      <c r="K158" s="192"/>
      <c r="L158" s="16" t="s">
        <v>27</v>
      </c>
      <c r="M158" s="86"/>
    </row>
    <row r="159" spans="1:13" ht="20.25" customHeight="1">
      <c r="A159" s="169"/>
      <c r="B159" s="188"/>
      <c r="C159" s="189"/>
      <c r="D159" s="190"/>
      <c r="E159" s="10" t="s">
        <v>23</v>
      </c>
      <c r="F159" s="90" t="e">
        <f ca="1">INDIRECT($B158&amp;"!$L$3")</f>
        <v>#REF!</v>
      </c>
      <c r="G159" s="7" t="s">
        <v>25</v>
      </c>
      <c r="H159" s="42">
        <f>'業者情報入力'!$H$7</f>
        <v>1</v>
      </c>
      <c r="I159" s="7" t="s">
        <v>27</v>
      </c>
      <c r="J159" s="193" t="e">
        <f>ROUNDDOWN(F159*H159,0)</f>
        <v>#REF!</v>
      </c>
      <c r="K159" s="194"/>
      <c r="L159" s="17" t="s">
        <v>27</v>
      </c>
      <c r="M159" s="86"/>
    </row>
    <row r="160" spans="1:13" ht="20.25" customHeight="1" thickBot="1">
      <c r="A160" s="169"/>
      <c r="B160" s="188"/>
      <c r="C160" s="189"/>
      <c r="D160" s="190"/>
      <c r="E160" s="11" t="s">
        <v>21</v>
      </c>
      <c r="F160" s="91" t="e">
        <f ca="1">INDIRECT($B158&amp;"!$L$4")</f>
        <v>#REF!</v>
      </c>
      <c r="G160" s="12" t="s">
        <v>25</v>
      </c>
      <c r="H160" s="43">
        <f>'業者情報入力'!$H$8</f>
        <v>0</v>
      </c>
      <c r="I160" s="12" t="s">
        <v>27</v>
      </c>
      <c r="J160" s="195" t="e">
        <f>ROUNDDOWN(F160*H160,0)</f>
        <v>#REF!</v>
      </c>
      <c r="K160" s="196"/>
      <c r="L160" s="18" t="s">
        <v>27</v>
      </c>
      <c r="M160" s="86"/>
    </row>
    <row r="161" spans="1:13" ht="20.25" customHeight="1" thickBot="1" thickTop="1">
      <c r="A161" s="170"/>
      <c r="B161" s="19"/>
      <c r="C161" s="175" t="s">
        <v>40</v>
      </c>
      <c r="D161" s="176"/>
      <c r="E161" s="19" t="s">
        <v>20</v>
      </c>
      <c r="F161" s="92" t="e">
        <f>SUM(F158:F160)</f>
        <v>#REF!</v>
      </c>
      <c r="G161" s="20" t="s">
        <v>25</v>
      </c>
      <c r="H161" s="23" t="s">
        <v>28</v>
      </c>
      <c r="I161" s="20" t="s">
        <v>27</v>
      </c>
      <c r="J161" s="171" t="e">
        <f>SUM(J158:K160)</f>
        <v>#REF!</v>
      </c>
      <c r="K161" s="172"/>
      <c r="L161" s="22" t="s">
        <v>27</v>
      </c>
      <c r="M161" s="87">
        <f>_xlfn.IFERROR(J161,"")</f>
      </c>
    </row>
    <row r="165" ht="18" customHeight="1">
      <c r="A165" s="1" t="s">
        <v>76</v>
      </c>
    </row>
    <row r="166" spans="1:13" ht="33" customHeight="1" thickBot="1">
      <c r="A166" s="13" t="s">
        <v>6</v>
      </c>
      <c r="B166" s="203" t="s">
        <v>26</v>
      </c>
      <c r="C166" s="204"/>
      <c r="D166" s="205"/>
      <c r="E166" s="197" t="s">
        <v>19</v>
      </c>
      <c r="F166" s="198"/>
      <c r="G166" s="199"/>
      <c r="H166" s="200" t="s">
        <v>18</v>
      </c>
      <c r="I166" s="201"/>
      <c r="J166" s="197" t="s">
        <v>7</v>
      </c>
      <c r="K166" s="198"/>
      <c r="L166" s="199"/>
      <c r="M166" s="83"/>
    </row>
    <row r="167" spans="1:13" ht="20.25" customHeight="1">
      <c r="A167" s="168">
        <f>A158+1</f>
        <v>30</v>
      </c>
      <c r="B167" s="185">
        <f>IF('30'!$B$1="","",'30'!$B$1)</f>
      </c>
      <c r="C167" s="186"/>
      <c r="D167" s="187"/>
      <c r="E167" s="14" t="s">
        <v>24</v>
      </c>
      <c r="F167" s="89" t="e">
        <f ca="1">INDIRECT($B167&amp;"!$L$2")</f>
        <v>#REF!</v>
      </c>
      <c r="G167" s="15" t="s">
        <v>25</v>
      </c>
      <c r="H167" s="41">
        <f>'業者情報入力'!$H$6</f>
        <v>0</v>
      </c>
      <c r="I167" s="15" t="s">
        <v>27</v>
      </c>
      <c r="J167" s="191" t="e">
        <f>ROUNDDOWN(F167*H167,0)</f>
        <v>#REF!</v>
      </c>
      <c r="K167" s="192"/>
      <c r="L167" s="16" t="s">
        <v>27</v>
      </c>
      <c r="M167" s="86"/>
    </row>
    <row r="168" spans="1:13" ht="20.25" customHeight="1">
      <c r="A168" s="169"/>
      <c r="B168" s="188"/>
      <c r="C168" s="189"/>
      <c r="D168" s="190"/>
      <c r="E168" s="10" t="s">
        <v>23</v>
      </c>
      <c r="F168" s="90" t="e">
        <f ca="1">INDIRECT($B167&amp;"!$L$3")</f>
        <v>#REF!</v>
      </c>
      <c r="G168" s="7" t="s">
        <v>25</v>
      </c>
      <c r="H168" s="42">
        <f>'業者情報入力'!$H$7</f>
        <v>1</v>
      </c>
      <c r="I168" s="7" t="s">
        <v>27</v>
      </c>
      <c r="J168" s="193" t="e">
        <f>ROUNDDOWN(F168*H168,0)</f>
        <v>#REF!</v>
      </c>
      <c r="K168" s="194"/>
      <c r="L168" s="17" t="s">
        <v>27</v>
      </c>
      <c r="M168" s="86"/>
    </row>
    <row r="169" spans="1:13" ht="20.25" customHeight="1" thickBot="1">
      <c r="A169" s="169"/>
      <c r="B169" s="188"/>
      <c r="C169" s="189"/>
      <c r="D169" s="190"/>
      <c r="E169" s="11" t="s">
        <v>21</v>
      </c>
      <c r="F169" s="91" t="e">
        <f ca="1">INDIRECT($B167&amp;"!$L$4")</f>
        <v>#REF!</v>
      </c>
      <c r="G169" s="12" t="s">
        <v>25</v>
      </c>
      <c r="H169" s="43">
        <f>'業者情報入力'!$H$8</f>
        <v>0</v>
      </c>
      <c r="I169" s="12" t="s">
        <v>27</v>
      </c>
      <c r="J169" s="195" t="e">
        <f>ROUNDDOWN(F169*H169,0)</f>
        <v>#REF!</v>
      </c>
      <c r="K169" s="196"/>
      <c r="L169" s="18" t="s">
        <v>27</v>
      </c>
      <c r="M169" s="86"/>
    </row>
    <row r="170" spans="1:13" ht="20.25" customHeight="1" thickBot="1" thickTop="1">
      <c r="A170" s="170"/>
      <c r="B170" s="19"/>
      <c r="C170" s="175" t="s">
        <v>40</v>
      </c>
      <c r="D170" s="176"/>
      <c r="E170" s="19" t="s">
        <v>20</v>
      </c>
      <c r="F170" s="92" t="e">
        <f>SUM(F167:F169)</f>
        <v>#REF!</v>
      </c>
      <c r="G170" s="20" t="s">
        <v>25</v>
      </c>
      <c r="H170" s="21" t="s">
        <v>28</v>
      </c>
      <c r="I170" s="20" t="s">
        <v>27</v>
      </c>
      <c r="J170" s="171" t="e">
        <f>SUM(J167:K169)</f>
        <v>#REF!</v>
      </c>
      <c r="K170" s="172"/>
      <c r="L170" s="22" t="s">
        <v>27</v>
      </c>
      <c r="M170" s="87">
        <f>_xlfn.IFERROR(J170,"")</f>
      </c>
    </row>
    <row r="171" spans="1:13" ht="20.25" customHeight="1">
      <c r="A171" s="168">
        <f>A167+1</f>
        <v>31</v>
      </c>
      <c r="B171" s="185">
        <f>IF('31'!$B$1="","",'31'!$B$1)</f>
      </c>
      <c r="C171" s="186"/>
      <c r="D171" s="187"/>
      <c r="E171" s="14" t="s">
        <v>24</v>
      </c>
      <c r="F171" s="89" t="e">
        <f ca="1">INDIRECT($B171&amp;"!$L$2")</f>
        <v>#REF!</v>
      </c>
      <c r="G171" s="15" t="s">
        <v>25</v>
      </c>
      <c r="H171" s="41">
        <f>'業者情報入力'!$H$6</f>
        <v>0</v>
      </c>
      <c r="I171" s="15" t="s">
        <v>27</v>
      </c>
      <c r="J171" s="191" t="e">
        <f>ROUNDDOWN(F171*H171,0)</f>
        <v>#REF!</v>
      </c>
      <c r="K171" s="192"/>
      <c r="L171" s="16" t="s">
        <v>27</v>
      </c>
      <c r="M171" s="86"/>
    </row>
    <row r="172" spans="1:13" ht="20.25" customHeight="1">
      <c r="A172" s="169"/>
      <c r="B172" s="188"/>
      <c r="C172" s="189"/>
      <c r="D172" s="190"/>
      <c r="E172" s="10" t="s">
        <v>23</v>
      </c>
      <c r="F172" s="90" t="e">
        <f ca="1">INDIRECT($B171&amp;"!$L$3")</f>
        <v>#REF!</v>
      </c>
      <c r="G172" s="7" t="s">
        <v>25</v>
      </c>
      <c r="H172" s="42">
        <f>'業者情報入力'!$H$7</f>
        <v>1</v>
      </c>
      <c r="I172" s="7" t="s">
        <v>27</v>
      </c>
      <c r="J172" s="193" t="e">
        <f>ROUNDDOWN(F172*H172,0)</f>
        <v>#REF!</v>
      </c>
      <c r="K172" s="194"/>
      <c r="L172" s="17" t="s">
        <v>27</v>
      </c>
      <c r="M172" s="86"/>
    </row>
    <row r="173" spans="1:13" ht="20.25" customHeight="1" thickBot="1">
      <c r="A173" s="169"/>
      <c r="B173" s="188"/>
      <c r="C173" s="189"/>
      <c r="D173" s="190"/>
      <c r="E173" s="11" t="s">
        <v>21</v>
      </c>
      <c r="F173" s="91" t="e">
        <f ca="1">INDIRECT($B171&amp;"!$L$4")</f>
        <v>#REF!</v>
      </c>
      <c r="G173" s="12" t="s">
        <v>25</v>
      </c>
      <c r="H173" s="43">
        <f>'業者情報入力'!$H$8</f>
        <v>0</v>
      </c>
      <c r="I173" s="12" t="s">
        <v>27</v>
      </c>
      <c r="J173" s="195" t="e">
        <f>ROUNDDOWN(F173*H173,0)</f>
        <v>#REF!</v>
      </c>
      <c r="K173" s="196"/>
      <c r="L173" s="18" t="s">
        <v>27</v>
      </c>
      <c r="M173" s="86"/>
    </row>
    <row r="174" spans="1:13" ht="20.25" customHeight="1" thickBot="1" thickTop="1">
      <c r="A174" s="170"/>
      <c r="B174" s="19"/>
      <c r="C174" s="175" t="s">
        <v>40</v>
      </c>
      <c r="D174" s="176"/>
      <c r="E174" s="19" t="s">
        <v>20</v>
      </c>
      <c r="F174" s="92" t="e">
        <f>SUM(F171:F173)</f>
        <v>#REF!</v>
      </c>
      <c r="G174" s="20" t="s">
        <v>25</v>
      </c>
      <c r="H174" s="23" t="s">
        <v>28</v>
      </c>
      <c r="I174" s="20" t="s">
        <v>27</v>
      </c>
      <c r="J174" s="171" t="e">
        <f>SUM(J171:K173)</f>
        <v>#REF!</v>
      </c>
      <c r="K174" s="172"/>
      <c r="L174" s="22" t="s">
        <v>27</v>
      </c>
      <c r="M174" s="87">
        <f>_xlfn.IFERROR(J174,"")</f>
      </c>
    </row>
    <row r="175" spans="1:13" ht="20.25" customHeight="1">
      <c r="A175" s="168">
        <f>A171+1</f>
        <v>32</v>
      </c>
      <c r="B175" s="185">
        <f>IF('32'!$B$1="","",'32'!$B$1)</f>
      </c>
      <c r="C175" s="186"/>
      <c r="D175" s="187"/>
      <c r="E175" s="14" t="s">
        <v>24</v>
      </c>
      <c r="F175" s="89" t="e">
        <f ca="1">INDIRECT($B175&amp;"!$L$2")</f>
        <v>#REF!</v>
      </c>
      <c r="G175" s="15" t="s">
        <v>25</v>
      </c>
      <c r="H175" s="41">
        <f>'業者情報入力'!$H$6</f>
        <v>0</v>
      </c>
      <c r="I175" s="15" t="s">
        <v>27</v>
      </c>
      <c r="J175" s="191" t="e">
        <f>ROUNDDOWN(F175*H175,0)</f>
        <v>#REF!</v>
      </c>
      <c r="K175" s="192"/>
      <c r="L175" s="16" t="s">
        <v>27</v>
      </c>
      <c r="M175" s="86"/>
    </row>
    <row r="176" spans="1:13" ht="20.25" customHeight="1">
      <c r="A176" s="169"/>
      <c r="B176" s="188"/>
      <c r="C176" s="189"/>
      <c r="D176" s="190"/>
      <c r="E176" s="10" t="s">
        <v>23</v>
      </c>
      <c r="F176" s="90" t="e">
        <f ca="1">INDIRECT($B175&amp;"!$L$3")</f>
        <v>#REF!</v>
      </c>
      <c r="G176" s="7" t="s">
        <v>25</v>
      </c>
      <c r="H176" s="42">
        <f>'業者情報入力'!$H$7</f>
        <v>1</v>
      </c>
      <c r="I176" s="7" t="s">
        <v>27</v>
      </c>
      <c r="J176" s="193" t="e">
        <f>ROUNDDOWN(F176*H176,0)</f>
        <v>#REF!</v>
      </c>
      <c r="K176" s="194"/>
      <c r="L176" s="17" t="s">
        <v>27</v>
      </c>
      <c r="M176" s="86"/>
    </row>
    <row r="177" spans="1:13" ht="20.25" customHeight="1" thickBot="1">
      <c r="A177" s="169"/>
      <c r="B177" s="188"/>
      <c r="C177" s="189"/>
      <c r="D177" s="190"/>
      <c r="E177" s="11" t="s">
        <v>21</v>
      </c>
      <c r="F177" s="91" t="e">
        <f ca="1">INDIRECT($B175&amp;"!$L$4")</f>
        <v>#REF!</v>
      </c>
      <c r="G177" s="12" t="s">
        <v>25</v>
      </c>
      <c r="H177" s="43">
        <f>'業者情報入力'!$H$8</f>
        <v>0</v>
      </c>
      <c r="I177" s="12" t="s">
        <v>27</v>
      </c>
      <c r="J177" s="195" t="e">
        <f>ROUNDDOWN(F177*H177,0)</f>
        <v>#REF!</v>
      </c>
      <c r="K177" s="196"/>
      <c r="L177" s="18" t="s">
        <v>27</v>
      </c>
      <c r="M177" s="86"/>
    </row>
    <row r="178" spans="1:13" ht="20.25" customHeight="1" thickBot="1" thickTop="1">
      <c r="A178" s="170"/>
      <c r="B178" s="19"/>
      <c r="C178" s="175" t="s">
        <v>40</v>
      </c>
      <c r="D178" s="176"/>
      <c r="E178" s="19" t="s">
        <v>20</v>
      </c>
      <c r="F178" s="92" t="e">
        <f>SUM(F175:F177)</f>
        <v>#REF!</v>
      </c>
      <c r="G178" s="20" t="s">
        <v>25</v>
      </c>
      <c r="H178" s="23" t="s">
        <v>28</v>
      </c>
      <c r="I178" s="20" t="s">
        <v>27</v>
      </c>
      <c r="J178" s="171" t="e">
        <f>SUM(J175:K177)</f>
        <v>#REF!</v>
      </c>
      <c r="K178" s="172"/>
      <c r="L178" s="22" t="s">
        <v>27</v>
      </c>
      <c r="M178" s="87">
        <f>_xlfn.IFERROR(J178,"")</f>
      </c>
    </row>
    <row r="179" spans="1:13" ht="20.25" customHeight="1">
      <c r="A179" s="168">
        <f>A175+1</f>
        <v>33</v>
      </c>
      <c r="B179" s="185">
        <f>IF('33'!$B$1="","",'33'!$B$1)</f>
      </c>
      <c r="C179" s="186"/>
      <c r="D179" s="187"/>
      <c r="E179" s="14" t="s">
        <v>24</v>
      </c>
      <c r="F179" s="89" t="e">
        <f ca="1">INDIRECT($B179&amp;"!$L$2")</f>
        <v>#REF!</v>
      </c>
      <c r="G179" s="15" t="s">
        <v>25</v>
      </c>
      <c r="H179" s="41">
        <f>'業者情報入力'!$H$6</f>
        <v>0</v>
      </c>
      <c r="I179" s="15" t="s">
        <v>27</v>
      </c>
      <c r="J179" s="191" t="e">
        <f>ROUNDDOWN(F179*H179,0)</f>
        <v>#REF!</v>
      </c>
      <c r="K179" s="192"/>
      <c r="L179" s="16" t="s">
        <v>27</v>
      </c>
      <c r="M179" s="86"/>
    </row>
    <row r="180" spans="1:13" ht="20.25" customHeight="1">
      <c r="A180" s="169"/>
      <c r="B180" s="188"/>
      <c r="C180" s="189"/>
      <c r="D180" s="190"/>
      <c r="E180" s="10" t="s">
        <v>23</v>
      </c>
      <c r="F180" s="90" t="e">
        <f ca="1">INDIRECT($B179&amp;"!$L$3")</f>
        <v>#REF!</v>
      </c>
      <c r="G180" s="7" t="s">
        <v>25</v>
      </c>
      <c r="H180" s="42">
        <f>'業者情報入力'!$H$7</f>
        <v>1</v>
      </c>
      <c r="I180" s="7" t="s">
        <v>27</v>
      </c>
      <c r="J180" s="193" t="e">
        <f>ROUNDDOWN(F180*H180,0)</f>
        <v>#REF!</v>
      </c>
      <c r="K180" s="194"/>
      <c r="L180" s="17" t="s">
        <v>27</v>
      </c>
      <c r="M180" s="86"/>
    </row>
    <row r="181" spans="1:13" ht="20.25" customHeight="1" thickBot="1">
      <c r="A181" s="169"/>
      <c r="B181" s="188"/>
      <c r="C181" s="189"/>
      <c r="D181" s="190"/>
      <c r="E181" s="11" t="s">
        <v>21</v>
      </c>
      <c r="F181" s="91" t="e">
        <f ca="1">INDIRECT($B179&amp;"!$L$4")</f>
        <v>#REF!</v>
      </c>
      <c r="G181" s="12" t="s">
        <v>25</v>
      </c>
      <c r="H181" s="43">
        <f>'業者情報入力'!$H$8</f>
        <v>0</v>
      </c>
      <c r="I181" s="12" t="s">
        <v>27</v>
      </c>
      <c r="J181" s="195" t="e">
        <f>ROUNDDOWN(F181*H181,0)</f>
        <v>#REF!</v>
      </c>
      <c r="K181" s="196"/>
      <c r="L181" s="18" t="s">
        <v>27</v>
      </c>
      <c r="M181" s="86"/>
    </row>
    <row r="182" spans="1:13" ht="20.25" customHeight="1" thickBot="1" thickTop="1">
      <c r="A182" s="170"/>
      <c r="B182" s="19"/>
      <c r="C182" s="175" t="s">
        <v>40</v>
      </c>
      <c r="D182" s="176"/>
      <c r="E182" s="19" t="s">
        <v>20</v>
      </c>
      <c r="F182" s="92" t="e">
        <f>SUM(F179:F181)</f>
        <v>#REF!</v>
      </c>
      <c r="G182" s="20" t="s">
        <v>25</v>
      </c>
      <c r="H182" s="23" t="s">
        <v>28</v>
      </c>
      <c r="I182" s="20" t="s">
        <v>27</v>
      </c>
      <c r="J182" s="171" t="e">
        <f>SUM(J179:K181)</f>
        <v>#REF!</v>
      </c>
      <c r="K182" s="172"/>
      <c r="L182" s="22" t="s">
        <v>27</v>
      </c>
      <c r="M182" s="87">
        <f>_xlfn.IFERROR(J182,"")</f>
      </c>
    </row>
    <row r="183" spans="1:13" ht="20.25" customHeight="1">
      <c r="A183" s="168">
        <f>A179+1</f>
        <v>34</v>
      </c>
      <c r="B183" s="185">
        <f>IF('34'!$B$1="","",'34'!$B$1)</f>
      </c>
      <c r="C183" s="186"/>
      <c r="D183" s="187"/>
      <c r="E183" s="14" t="s">
        <v>24</v>
      </c>
      <c r="F183" s="89" t="e">
        <f ca="1">INDIRECT($B183&amp;"!$L$2")</f>
        <v>#REF!</v>
      </c>
      <c r="G183" s="15" t="s">
        <v>25</v>
      </c>
      <c r="H183" s="41">
        <f>'業者情報入力'!$H$6</f>
        <v>0</v>
      </c>
      <c r="I183" s="15" t="s">
        <v>27</v>
      </c>
      <c r="J183" s="191" t="e">
        <f>ROUNDDOWN(F183*H183,0)</f>
        <v>#REF!</v>
      </c>
      <c r="K183" s="192"/>
      <c r="L183" s="16" t="s">
        <v>27</v>
      </c>
      <c r="M183" s="86"/>
    </row>
    <row r="184" spans="1:13" ht="20.25" customHeight="1">
      <c r="A184" s="169"/>
      <c r="B184" s="188"/>
      <c r="C184" s="189"/>
      <c r="D184" s="190"/>
      <c r="E184" s="10" t="s">
        <v>23</v>
      </c>
      <c r="F184" s="90" t="e">
        <f ca="1">INDIRECT($B183&amp;"!$L$3")</f>
        <v>#REF!</v>
      </c>
      <c r="G184" s="7" t="s">
        <v>25</v>
      </c>
      <c r="H184" s="42">
        <f>'業者情報入力'!$H$7</f>
        <v>1</v>
      </c>
      <c r="I184" s="7" t="s">
        <v>27</v>
      </c>
      <c r="J184" s="193" t="e">
        <f>ROUNDDOWN(F184*H184,0)</f>
        <v>#REF!</v>
      </c>
      <c r="K184" s="194"/>
      <c r="L184" s="17" t="s">
        <v>27</v>
      </c>
      <c r="M184" s="86"/>
    </row>
    <row r="185" spans="1:13" ht="20.25" customHeight="1" thickBot="1">
      <c r="A185" s="169"/>
      <c r="B185" s="188"/>
      <c r="C185" s="189"/>
      <c r="D185" s="190"/>
      <c r="E185" s="11" t="s">
        <v>21</v>
      </c>
      <c r="F185" s="91" t="e">
        <f ca="1">INDIRECT($B183&amp;"!$L$4")</f>
        <v>#REF!</v>
      </c>
      <c r="G185" s="12" t="s">
        <v>25</v>
      </c>
      <c r="H185" s="43">
        <f>'業者情報入力'!$H$8</f>
        <v>0</v>
      </c>
      <c r="I185" s="12" t="s">
        <v>27</v>
      </c>
      <c r="J185" s="195" t="e">
        <f>ROUNDDOWN(F185*H185,0)</f>
        <v>#REF!</v>
      </c>
      <c r="K185" s="196"/>
      <c r="L185" s="18" t="s">
        <v>27</v>
      </c>
      <c r="M185" s="86"/>
    </row>
    <row r="186" spans="1:13" ht="20.25" customHeight="1" thickBot="1" thickTop="1">
      <c r="A186" s="170"/>
      <c r="B186" s="19"/>
      <c r="C186" s="175" t="s">
        <v>40</v>
      </c>
      <c r="D186" s="176"/>
      <c r="E186" s="19" t="s">
        <v>20</v>
      </c>
      <c r="F186" s="92" t="e">
        <f>SUM(F183:F185)</f>
        <v>#REF!</v>
      </c>
      <c r="G186" s="20" t="s">
        <v>25</v>
      </c>
      <c r="H186" s="23" t="s">
        <v>28</v>
      </c>
      <c r="I186" s="20" t="s">
        <v>27</v>
      </c>
      <c r="J186" s="171" t="e">
        <f>SUM(J183:K185)</f>
        <v>#REF!</v>
      </c>
      <c r="K186" s="172"/>
      <c r="L186" s="22" t="s">
        <v>27</v>
      </c>
      <c r="M186" s="87">
        <f>_xlfn.IFERROR(J186,"")</f>
      </c>
    </row>
    <row r="187" spans="1:13" ht="20.25" customHeight="1">
      <c r="A187" s="168">
        <f>A183+1</f>
        <v>35</v>
      </c>
      <c r="B187" s="185">
        <f>IF('35'!$B$1="","",'35'!$B$1)</f>
      </c>
      <c r="C187" s="186"/>
      <c r="D187" s="187"/>
      <c r="E187" s="14" t="s">
        <v>24</v>
      </c>
      <c r="F187" s="89" t="e">
        <f ca="1">INDIRECT($B187&amp;"!$L$2")</f>
        <v>#REF!</v>
      </c>
      <c r="G187" s="15" t="s">
        <v>25</v>
      </c>
      <c r="H187" s="41">
        <f>'業者情報入力'!$H$6</f>
        <v>0</v>
      </c>
      <c r="I187" s="15" t="s">
        <v>27</v>
      </c>
      <c r="J187" s="191" t="e">
        <f>ROUNDDOWN(F187*H187,0)</f>
        <v>#REF!</v>
      </c>
      <c r="K187" s="192"/>
      <c r="L187" s="16" t="s">
        <v>27</v>
      </c>
      <c r="M187" s="86"/>
    </row>
    <row r="188" spans="1:13" ht="20.25" customHeight="1">
      <c r="A188" s="169"/>
      <c r="B188" s="188"/>
      <c r="C188" s="189"/>
      <c r="D188" s="190"/>
      <c r="E188" s="10" t="s">
        <v>23</v>
      </c>
      <c r="F188" s="90" t="e">
        <f ca="1">INDIRECT($B187&amp;"!$L$3")</f>
        <v>#REF!</v>
      </c>
      <c r="G188" s="7" t="s">
        <v>25</v>
      </c>
      <c r="H188" s="42">
        <f>'業者情報入力'!$H$7</f>
        <v>1</v>
      </c>
      <c r="I188" s="7" t="s">
        <v>27</v>
      </c>
      <c r="J188" s="193" t="e">
        <f>ROUNDDOWN(F188*H188,0)</f>
        <v>#REF!</v>
      </c>
      <c r="K188" s="194"/>
      <c r="L188" s="17" t="s">
        <v>27</v>
      </c>
      <c r="M188" s="86"/>
    </row>
    <row r="189" spans="1:13" ht="20.25" customHeight="1" thickBot="1">
      <c r="A189" s="169"/>
      <c r="B189" s="188"/>
      <c r="C189" s="189"/>
      <c r="D189" s="190"/>
      <c r="E189" s="11" t="s">
        <v>21</v>
      </c>
      <c r="F189" s="91" t="e">
        <f ca="1">INDIRECT($B187&amp;"!$L$4")</f>
        <v>#REF!</v>
      </c>
      <c r="G189" s="12" t="s">
        <v>25</v>
      </c>
      <c r="H189" s="43">
        <f>'業者情報入力'!$H$8</f>
        <v>0</v>
      </c>
      <c r="I189" s="12" t="s">
        <v>27</v>
      </c>
      <c r="J189" s="195" t="e">
        <f>ROUNDDOWN(F189*H189,0)</f>
        <v>#REF!</v>
      </c>
      <c r="K189" s="196"/>
      <c r="L189" s="18" t="s">
        <v>27</v>
      </c>
      <c r="M189" s="86"/>
    </row>
    <row r="190" spans="1:13" ht="20.25" customHeight="1" thickBot="1" thickTop="1">
      <c r="A190" s="170"/>
      <c r="B190" s="19"/>
      <c r="C190" s="175" t="s">
        <v>40</v>
      </c>
      <c r="D190" s="176"/>
      <c r="E190" s="19" t="s">
        <v>20</v>
      </c>
      <c r="F190" s="92" t="e">
        <f>SUM(F187:F189)</f>
        <v>#REF!</v>
      </c>
      <c r="G190" s="20" t="s">
        <v>25</v>
      </c>
      <c r="H190" s="23" t="s">
        <v>28</v>
      </c>
      <c r="I190" s="20" t="s">
        <v>27</v>
      </c>
      <c r="J190" s="171" t="e">
        <f>SUM(J187:K189)</f>
        <v>#REF!</v>
      </c>
      <c r="K190" s="172"/>
      <c r="L190" s="22" t="s">
        <v>27</v>
      </c>
      <c r="M190" s="87">
        <f>_xlfn.IFERROR(J190,"")</f>
      </c>
    </row>
    <row r="191" spans="1:13" ht="20.25" customHeight="1">
      <c r="A191" s="168">
        <f>A187+1</f>
        <v>36</v>
      </c>
      <c r="B191" s="185">
        <f>IF('36'!$B$1="","",'36'!$B$1)</f>
      </c>
      <c r="C191" s="186"/>
      <c r="D191" s="187"/>
      <c r="E191" s="14" t="s">
        <v>24</v>
      </c>
      <c r="F191" s="89" t="e">
        <f ca="1">INDIRECT($B191&amp;"!$L$2")</f>
        <v>#REF!</v>
      </c>
      <c r="G191" s="15" t="s">
        <v>25</v>
      </c>
      <c r="H191" s="41">
        <f>'業者情報入力'!$H$6</f>
        <v>0</v>
      </c>
      <c r="I191" s="15" t="s">
        <v>27</v>
      </c>
      <c r="J191" s="191" t="e">
        <f>ROUNDDOWN(F191*H191,0)</f>
        <v>#REF!</v>
      </c>
      <c r="K191" s="192"/>
      <c r="L191" s="16" t="s">
        <v>27</v>
      </c>
      <c r="M191" s="86"/>
    </row>
    <row r="192" spans="1:13" ht="20.25" customHeight="1">
      <c r="A192" s="169"/>
      <c r="B192" s="188"/>
      <c r="C192" s="189"/>
      <c r="D192" s="190"/>
      <c r="E192" s="10" t="s">
        <v>23</v>
      </c>
      <c r="F192" s="90" t="e">
        <f ca="1">INDIRECT($B191&amp;"!$L$3")</f>
        <v>#REF!</v>
      </c>
      <c r="G192" s="7" t="s">
        <v>25</v>
      </c>
      <c r="H192" s="42">
        <f>'業者情報入力'!$H$7</f>
        <v>1</v>
      </c>
      <c r="I192" s="7" t="s">
        <v>27</v>
      </c>
      <c r="J192" s="193" t="e">
        <f>ROUNDDOWN(F192*H192,0)</f>
        <v>#REF!</v>
      </c>
      <c r="K192" s="194"/>
      <c r="L192" s="17" t="s">
        <v>27</v>
      </c>
      <c r="M192" s="86"/>
    </row>
    <row r="193" spans="1:13" ht="20.25" customHeight="1" thickBot="1">
      <c r="A193" s="169"/>
      <c r="B193" s="188"/>
      <c r="C193" s="189"/>
      <c r="D193" s="190"/>
      <c r="E193" s="11" t="s">
        <v>21</v>
      </c>
      <c r="F193" s="91" t="e">
        <f ca="1">INDIRECT($B191&amp;"!$L$4")</f>
        <v>#REF!</v>
      </c>
      <c r="G193" s="12" t="s">
        <v>25</v>
      </c>
      <c r="H193" s="43">
        <f>'業者情報入力'!$H$8</f>
        <v>0</v>
      </c>
      <c r="I193" s="12" t="s">
        <v>27</v>
      </c>
      <c r="J193" s="195" t="e">
        <f>ROUNDDOWN(F193*H193,0)</f>
        <v>#REF!</v>
      </c>
      <c r="K193" s="196"/>
      <c r="L193" s="18" t="s">
        <v>27</v>
      </c>
      <c r="M193" s="86"/>
    </row>
    <row r="194" spans="1:13" ht="20.25" customHeight="1" thickBot="1" thickTop="1">
      <c r="A194" s="170"/>
      <c r="B194" s="19"/>
      <c r="C194" s="175" t="s">
        <v>40</v>
      </c>
      <c r="D194" s="176"/>
      <c r="E194" s="19" t="s">
        <v>20</v>
      </c>
      <c r="F194" s="92" t="e">
        <f>SUM(F191:F193)</f>
        <v>#REF!</v>
      </c>
      <c r="G194" s="20" t="s">
        <v>25</v>
      </c>
      <c r="H194" s="23" t="s">
        <v>28</v>
      </c>
      <c r="I194" s="20" t="s">
        <v>27</v>
      </c>
      <c r="J194" s="171" t="e">
        <f>SUM(J191:K193)</f>
        <v>#REF!</v>
      </c>
      <c r="K194" s="172"/>
      <c r="L194" s="22" t="s">
        <v>27</v>
      </c>
      <c r="M194" s="87">
        <f>_xlfn.IFERROR(J194,"")</f>
      </c>
    </row>
    <row r="195" spans="1:13" ht="20.25" customHeight="1">
      <c r="A195" s="168">
        <f>A191+1</f>
        <v>37</v>
      </c>
      <c r="B195" s="185">
        <f>IF('37'!$B$1="","",'37'!$B$1)</f>
      </c>
      <c r="C195" s="186"/>
      <c r="D195" s="187"/>
      <c r="E195" s="14" t="s">
        <v>24</v>
      </c>
      <c r="F195" s="89" t="e">
        <f ca="1">INDIRECT($B195&amp;"!$L$2")</f>
        <v>#REF!</v>
      </c>
      <c r="G195" s="15" t="s">
        <v>25</v>
      </c>
      <c r="H195" s="41">
        <f>'業者情報入力'!$H$6</f>
        <v>0</v>
      </c>
      <c r="I195" s="15" t="s">
        <v>27</v>
      </c>
      <c r="J195" s="191" t="e">
        <f>ROUNDDOWN(F195*H195,0)</f>
        <v>#REF!</v>
      </c>
      <c r="K195" s="192"/>
      <c r="L195" s="16" t="s">
        <v>27</v>
      </c>
      <c r="M195" s="86"/>
    </row>
    <row r="196" spans="1:13" ht="20.25" customHeight="1">
      <c r="A196" s="169"/>
      <c r="B196" s="188"/>
      <c r="C196" s="189"/>
      <c r="D196" s="190"/>
      <c r="E196" s="10" t="s">
        <v>23</v>
      </c>
      <c r="F196" s="90" t="e">
        <f ca="1">INDIRECT($B195&amp;"!$L$3")</f>
        <v>#REF!</v>
      </c>
      <c r="G196" s="7" t="s">
        <v>25</v>
      </c>
      <c r="H196" s="42">
        <f>'業者情報入力'!$H$7</f>
        <v>1</v>
      </c>
      <c r="I196" s="7" t="s">
        <v>27</v>
      </c>
      <c r="J196" s="193" t="e">
        <f>ROUNDDOWN(F196*H196,0)</f>
        <v>#REF!</v>
      </c>
      <c r="K196" s="194"/>
      <c r="L196" s="17" t="s">
        <v>27</v>
      </c>
      <c r="M196" s="86"/>
    </row>
    <row r="197" spans="1:13" ht="20.25" customHeight="1" thickBot="1">
      <c r="A197" s="169"/>
      <c r="B197" s="188"/>
      <c r="C197" s="189"/>
      <c r="D197" s="190"/>
      <c r="E197" s="11" t="s">
        <v>21</v>
      </c>
      <c r="F197" s="91" t="e">
        <f ca="1">INDIRECT($B195&amp;"!$L$4")</f>
        <v>#REF!</v>
      </c>
      <c r="G197" s="12" t="s">
        <v>25</v>
      </c>
      <c r="H197" s="43">
        <f>'業者情報入力'!$H$8</f>
        <v>0</v>
      </c>
      <c r="I197" s="12" t="s">
        <v>27</v>
      </c>
      <c r="J197" s="195" t="e">
        <f>ROUNDDOWN(F197*H197,0)</f>
        <v>#REF!</v>
      </c>
      <c r="K197" s="196"/>
      <c r="L197" s="18" t="s">
        <v>27</v>
      </c>
      <c r="M197" s="86"/>
    </row>
    <row r="198" spans="1:13" ht="20.25" customHeight="1" thickBot="1" thickTop="1">
      <c r="A198" s="170"/>
      <c r="B198" s="19"/>
      <c r="C198" s="175" t="s">
        <v>40</v>
      </c>
      <c r="D198" s="176"/>
      <c r="E198" s="19" t="s">
        <v>20</v>
      </c>
      <c r="F198" s="92" t="e">
        <f>SUM(F195:F197)</f>
        <v>#REF!</v>
      </c>
      <c r="G198" s="20" t="s">
        <v>25</v>
      </c>
      <c r="H198" s="23" t="s">
        <v>28</v>
      </c>
      <c r="I198" s="20" t="s">
        <v>27</v>
      </c>
      <c r="J198" s="171" t="e">
        <f>SUM(J195:K197)</f>
        <v>#REF!</v>
      </c>
      <c r="K198" s="172"/>
      <c r="L198" s="22" t="s">
        <v>27</v>
      </c>
      <c r="M198" s="87">
        <f>_xlfn.IFERROR(J198,"")</f>
      </c>
    </row>
    <row r="199" spans="1:13" ht="20.25" customHeight="1">
      <c r="A199" s="168">
        <f>A195+1</f>
        <v>38</v>
      </c>
      <c r="B199" s="185">
        <f>IF('38'!$B$1="","",'38'!$B$1)</f>
      </c>
      <c r="C199" s="186"/>
      <c r="D199" s="187"/>
      <c r="E199" s="14" t="s">
        <v>24</v>
      </c>
      <c r="F199" s="89" t="e">
        <f ca="1">INDIRECT($B199&amp;"!$L$2")</f>
        <v>#REF!</v>
      </c>
      <c r="G199" s="15" t="s">
        <v>25</v>
      </c>
      <c r="H199" s="41">
        <f>'業者情報入力'!$H$6</f>
        <v>0</v>
      </c>
      <c r="I199" s="15" t="s">
        <v>27</v>
      </c>
      <c r="J199" s="191" t="e">
        <f>ROUNDDOWN(F199*H199,0)</f>
        <v>#REF!</v>
      </c>
      <c r="K199" s="192"/>
      <c r="L199" s="16" t="s">
        <v>27</v>
      </c>
      <c r="M199" s="86"/>
    </row>
    <row r="200" spans="1:13" ht="20.25" customHeight="1">
      <c r="A200" s="169"/>
      <c r="B200" s="188"/>
      <c r="C200" s="189"/>
      <c r="D200" s="190"/>
      <c r="E200" s="10" t="s">
        <v>23</v>
      </c>
      <c r="F200" s="90" t="e">
        <f ca="1">INDIRECT($B199&amp;"!$L$3")</f>
        <v>#REF!</v>
      </c>
      <c r="G200" s="7" t="s">
        <v>25</v>
      </c>
      <c r="H200" s="42">
        <f>'業者情報入力'!$H$7</f>
        <v>1</v>
      </c>
      <c r="I200" s="7" t="s">
        <v>27</v>
      </c>
      <c r="J200" s="193" t="e">
        <f>ROUNDDOWN(F200*H200,0)</f>
        <v>#REF!</v>
      </c>
      <c r="K200" s="194"/>
      <c r="L200" s="17" t="s">
        <v>27</v>
      </c>
      <c r="M200" s="86"/>
    </row>
    <row r="201" spans="1:13" ht="20.25" customHeight="1" thickBot="1">
      <c r="A201" s="169"/>
      <c r="B201" s="188"/>
      <c r="C201" s="189"/>
      <c r="D201" s="190"/>
      <c r="E201" s="11" t="s">
        <v>21</v>
      </c>
      <c r="F201" s="91" t="e">
        <f ca="1">INDIRECT($B199&amp;"!$L$4")</f>
        <v>#REF!</v>
      </c>
      <c r="G201" s="12" t="s">
        <v>25</v>
      </c>
      <c r="H201" s="43">
        <f>'業者情報入力'!$H$8</f>
        <v>0</v>
      </c>
      <c r="I201" s="12" t="s">
        <v>27</v>
      </c>
      <c r="J201" s="195" t="e">
        <f>ROUNDDOWN(F201*H201,0)</f>
        <v>#REF!</v>
      </c>
      <c r="K201" s="196"/>
      <c r="L201" s="18" t="s">
        <v>27</v>
      </c>
      <c r="M201" s="86"/>
    </row>
    <row r="202" spans="1:13" ht="20.25" customHeight="1" thickBot="1" thickTop="1">
      <c r="A202" s="170"/>
      <c r="B202" s="19"/>
      <c r="C202" s="175" t="s">
        <v>40</v>
      </c>
      <c r="D202" s="176"/>
      <c r="E202" s="19" t="s">
        <v>20</v>
      </c>
      <c r="F202" s="92" t="e">
        <f>SUM(F199:F201)</f>
        <v>#REF!</v>
      </c>
      <c r="G202" s="20" t="s">
        <v>25</v>
      </c>
      <c r="H202" s="23" t="s">
        <v>28</v>
      </c>
      <c r="I202" s="20" t="s">
        <v>27</v>
      </c>
      <c r="J202" s="171" t="e">
        <f>SUM(J199:K201)</f>
        <v>#REF!</v>
      </c>
      <c r="K202" s="172"/>
      <c r="L202" s="22" t="s">
        <v>27</v>
      </c>
      <c r="M202" s="87">
        <f>_xlfn.IFERROR(J202,"")</f>
      </c>
    </row>
    <row r="206" ht="18" customHeight="1">
      <c r="A206" s="1" t="s">
        <v>76</v>
      </c>
    </row>
    <row r="207" spans="1:13" ht="33" customHeight="1" thickBot="1">
      <c r="A207" s="13" t="s">
        <v>6</v>
      </c>
      <c r="B207" s="203" t="s">
        <v>26</v>
      </c>
      <c r="C207" s="204"/>
      <c r="D207" s="205"/>
      <c r="E207" s="197" t="s">
        <v>19</v>
      </c>
      <c r="F207" s="198"/>
      <c r="G207" s="199"/>
      <c r="H207" s="200" t="s">
        <v>18</v>
      </c>
      <c r="I207" s="201"/>
      <c r="J207" s="197" t="s">
        <v>7</v>
      </c>
      <c r="K207" s="198"/>
      <c r="L207" s="199"/>
      <c r="M207" s="83"/>
    </row>
    <row r="208" spans="1:13" ht="20.25" customHeight="1">
      <c r="A208" s="168">
        <f>A199+1</f>
        <v>39</v>
      </c>
      <c r="B208" s="185">
        <f>IF('39'!$B$1="","",'39'!$B$1)</f>
      </c>
      <c r="C208" s="186"/>
      <c r="D208" s="187"/>
      <c r="E208" s="14" t="s">
        <v>24</v>
      </c>
      <c r="F208" s="89" t="e">
        <f ca="1">INDIRECT($B208&amp;"!$L$2")</f>
        <v>#REF!</v>
      </c>
      <c r="G208" s="15" t="s">
        <v>25</v>
      </c>
      <c r="H208" s="41">
        <f>'業者情報入力'!$H$6</f>
        <v>0</v>
      </c>
      <c r="I208" s="15" t="s">
        <v>27</v>
      </c>
      <c r="J208" s="191" t="e">
        <f>ROUNDDOWN(F208*H208,0)</f>
        <v>#REF!</v>
      </c>
      <c r="K208" s="192"/>
      <c r="L208" s="16" t="s">
        <v>27</v>
      </c>
      <c r="M208" s="86"/>
    </row>
    <row r="209" spans="1:13" ht="20.25" customHeight="1">
      <c r="A209" s="169"/>
      <c r="B209" s="188"/>
      <c r="C209" s="189"/>
      <c r="D209" s="190"/>
      <c r="E209" s="10" t="s">
        <v>23</v>
      </c>
      <c r="F209" s="90" t="e">
        <f ca="1">INDIRECT($B208&amp;"!$L$3")</f>
        <v>#REF!</v>
      </c>
      <c r="G209" s="7" t="s">
        <v>25</v>
      </c>
      <c r="H209" s="42">
        <f>'業者情報入力'!$H$7</f>
        <v>1</v>
      </c>
      <c r="I209" s="7" t="s">
        <v>27</v>
      </c>
      <c r="J209" s="193" t="e">
        <f>ROUNDDOWN(F209*H209,0)</f>
        <v>#REF!</v>
      </c>
      <c r="K209" s="194"/>
      <c r="L209" s="17" t="s">
        <v>27</v>
      </c>
      <c r="M209" s="86"/>
    </row>
    <row r="210" spans="1:13" ht="20.25" customHeight="1" thickBot="1">
      <c r="A210" s="169"/>
      <c r="B210" s="188"/>
      <c r="C210" s="189"/>
      <c r="D210" s="190"/>
      <c r="E210" s="11" t="s">
        <v>21</v>
      </c>
      <c r="F210" s="91" t="e">
        <f ca="1">INDIRECT($B208&amp;"!$L$4")</f>
        <v>#REF!</v>
      </c>
      <c r="G210" s="12" t="s">
        <v>25</v>
      </c>
      <c r="H210" s="43">
        <f>'業者情報入力'!$H$8</f>
        <v>0</v>
      </c>
      <c r="I210" s="12" t="s">
        <v>27</v>
      </c>
      <c r="J210" s="195" t="e">
        <f>ROUNDDOWN(F210*H210,0)</f>
        <v>#REF!</v>
      </c>
      <c r="K210" s="196"/>
      <c r="L210" s="18" t="s">
        <v>27</v>
      </c>
      <c r="M210" s="86"/>
    </row>
    <row r="211" spans="1:13" ht="20.25" customHeight="1" thickBot="1" thickTop="1">
      <c r="A211" s="170"/>
      <c r="B211" s="19"/>
      <c r="C211" s="175" t="s">
        <v>40</v>
      </c>
      <c r="D211" s="176"/>
      <c r="E211" s="19" t="s">
        <v>20</v>
      </c>
      <c r="F211" s="92" t="e">
        <f>SUM(F208:F210)</f>
        <v>#REF!</v>
      </c>
      <c r="G211" s="20" t="s">
        <v>25</v>
      </c>
      <c r="H211" s="21" t="s">
        <v>28</v>
      </c>
      <c r="I211" s="20" t="s">
        <v>27</v>
      </c>
      <c r="J211" s="171" t="e">
        <f>SUM(J208:K210)</f>
        <v>#REF!</v>
      </c>
      <c r="K211" s="172"/>
      <c r="L211" s="22" t="s">
        <v>27</v>
      </c>
      <c r="M211" s="87">
        <f>_xlfn.IFERROR(J211,"")</f>
      </c>
    </row>
    <row r="212" spans="1:13" ht="20.25" customHeight="1">
      <c r="A212" s="168">
        <f>A208+1</f>
        <v>40</v>
      </c>
      <c r="B212" s="185">
        <f>IF('40'!$B$1="","",'40'!$B$1)</f>
      </c>
      <c r="C212" s="186"/>
      <c r="D212" s="187"/>
      <c r="E212" s="14" t="s">
        <v>24</v>
      </c>
      <c r="F212" s="89" t="e">
        <f ca="1">INDIRECT($B212&amp;"!$L$2")</f>
        <v>#REF!</v>
      </c>
      <c r="G212" s="15" t="s">
        <v>25</v>
      </c>
      <c r="H212" s="41">
        <f>'業者情報入力'!$H$6</f>
        <v>0</v>
      </c>
      <c r="I212" s="15" t="s">
        <v>27</v>
      </c>
      <c r="J212" s="191" t="e">
        <f>ROUNDDOWN(F212*H212,0)</f>
        <v>#REF!</v>
      </c>
      <c r="K212" s="192"/>
      <c r="L212" s="16" t="s">
        <v>27</v>
      </c>
      <c r="M212" s="86"/>
    </row>
    <row r="213" spans="1:13" ht="20.25" customHeight="1">
      <c r="A213" s="169"/>
      <c r="B213" s="188"/>
      <c r="C213" s="189"/>
      <c r="D213" s="190"/>
      <c r="E213" s="10" t="s">
        <v>23</v>
      </c>
      <c r="F213" s="90" t="e">
        <f ca="1">INDIRECT($B212&amp;"!$L$3")</f>
        <v>#REF!</v>
      </c>
      <c r="G213" s="7" t="s">
        <v>25</v>
      </c>
      <c r="H213" s="42">
        <f>'業者情報入力'!$H$7</f>
        <v>1</v>
      </c>
      <c r="I213" s="7" t="s">
        <v>27</v>
      </c>
      <c r="J213" s="193" t="e">
        <f>ROUNDDOWN(F213*H213,0)</f>
        <v>#REF!</v>
      </c>
      <c r="K213" s="194"/>
      <c r="L213" s="17" t="s">
        <v>27</v>
      </c>
      <c r="M213" s="86"/>
    </row>
    <row r="214" spans="1:13" ht="20.25" customHeight="1" thickBot="1">
      <c r="A214" s="169"/>
      <c r="B214" s="188"/>
      <c r="C214" s="189"/>
      <c r="D214" s="190"/>
      <c r="E214" s="11" t="s">
        <v>21</v>
      </c>
      <c r="F214" s="91" t="e">
        <f ca="1">INDIRECT($B212&amp;"!$L$4")</f>
        <v>#REF!</v>
      </c>
      <c r="G214" s="12" t="s">
        <v>25</v>
      </c>
      <c r="H214" s="43">
        <f>'業者情報入力'!$H$8</f>
        <v>0</v>
      </c>
      <c r="I214" s="12" t="s">
        <v>27</v>
      </c>
      <c r="J214" s="195" t="e">
        <f>ROUNDDOWN(F214*H214,0)</f>
        <v>#REF!</v>
      </c>
      <c r="K214" s="196"/>
      <c r="L214" s="18" t="s">
        <v>27</v>
      </c>
      <c r="M214" s="86"/>
    </row>
    <row r="215" spans="1:13" ht="20.25" customHeight="1" thickBot="1" thickTop="1">
      <c r="A215" s="170"/>
      <c r="B215" s="19"/>
      <c r="C215" s="175" t="s">
        <v>40</v>
      </c>
      <c r="D215" s="176"/>
      <c r="E215" s="19" t="s">
        <v>20</v>
      </c>
      <c r="F215" s="92" t="e">
        <f>SUM(F212:F214)</f>
        <v>#REF!</v>
      </c>
      <c r="G215" s="20" t="s">
        <v>25</v>
      </c>
      <c r="H215" s="23" t="s">
        <v>28</v>
      </c>
      <c r="I215" s="20" t="s">
        <v>27</v>
      </c>
      <c r="J215" s="171" t="e">
        <f>SUM(J212:K214)</f>
        <v>#REF!</v>
      </c>
      <c r="K215" s="172"/>
      <c r="L215" s="22" t="s">
        <v>27</v>
      </c>
      <c r="M215" s="87">
        <f>_xlfn.IFERROR(J215,"")</f>
      </c>
    </row>
    <row r="216" spans="1:13" ht="20.25" customHeight="1">
      <c r="A216" s="168">
        <f>A212+1</f>
        <v>41</v>
      </c>
      <c r="B216" s="185">
        <f>IF('41'!$B$1="","",'41'!$B$1)</f>
      </c>
      <c r="C216" s="186"/>
      <c r="D216" s="187"/>
      <c r="E216" s="14" t="s">
        <v>24</v>
      </c>
      <c r="F216" s="89" t="e">
        <f ca="1">INDIRECT($B216&amp;"!$L$2")</f>
        <v>#REF!</v>
      </c>
      <c r="G216" s="15" t="s">
        <v>25</v>
      </c>
      <c r="H216" s="41">
        <f>'業者情報入力'!$H$6</f>
        <v>0</v>
      </c>
      <c r="I216" s="15" t="s">
        <v>27</v>
      </c>
      <c r="J216" s="191" t="e">
        <f>ROUNDDOWN(F216*H216,0)</f>
        <v>#REF!</v>
      </c>
      <c r="K216" s="192"/>
      <c r="L216" s="16" t="s">
        <v>27</v>
      </c>
      <c r="M216" s="86"/>
    </row>
    <row r="217" spans="1:13" ht="20.25" customHeight="1">
      <c r="A217" s="169"/>
      <c r="B217" s="188"/>
      <c r="C217" s="189"/>
      <c r="D217" s="190"/>
      <c r="E217" s="10" t="s">
        <v>23</v>
      </c>
      <c r="F217" s="90" t="e">
        <f ca="1">INDIRECT($B216&amp;"!$L$3")</f>
        <v>#REF!</v>
      </c>
      <c r="G217" s="7" t="s">
        <v>25</v>
      </c>
      <c r="H217" s="42">
        <f>'業者情報入力'!$H$7</f>
        <v>1</v>
      </c>
      <c r="I217" s="7" t="s">
        <v>27</v>
      </c>
      <c r="J217" s="193" t="e">
        <f>ROUNDDOWN(F217*H217,0)</f>
        <v>#REF!</v>
      </c>
      <c r="K217" s="194"/>
      <c r="L217" s="17" t="s">
        <v>27</v>
      </c>
      <c r="M217" s="86"/>
    </row>
    <row r="218" spans="1:13" ht="20.25" customHeight="1" thickBot="1">
      <c r="A218" s="169"/>
      <c r="B218" s="188"/>
      <c r="C218" s="189"/>
      <c r="D218" s="190"/>
      <c r="E218" s="11" t="s">
        <v>21</v>
      </c>
      <c r="F218" s="91" t="e">
        <f ca="1">INDIRECT($B216&amp;"!$L$4")</f>
        <v>#REF!</v>
      </c>
      <c r="G218" s="12" t="s">
        <v>25</v>
      </c>
      <c r="H218" s="43">
        <f>'業者情報入力'!$H$8</f>
        <v>0</v>
      </c>
      <c r="I218" s="12" t="s">
        <v>27</v>
      </c>
      <c r="J218" s="195" t="e">
        <f>ROUNDDOWN(F218*H218,0)</f>
        <v>#REF!</v>
      </c>
      <c r="K218" s="196"/>
      <c r="L218" s="18" t="s">
        <v>27</v>
      </c>
      <c r="M218" s="86"/>
    </row>
    <row r="219" spans="1:13" ht="20.25" customHeight="1" thickBot="1" thickTop="1">
      <c r="A219" s="170"/>
      <c r="B219" s="19"/>
      <c r="C219" s="175" t="s">
        <v>40</v>
      </c>
      <c r="D219" s="176"/>
      <c r="E219" s="19" t="s">
        <v>20</v>
      </c>
      <c r="F219" s="92" t="e">
        <f>SUM(F216:F218)</f>
        <v>#REF!</v>
      </c>
      <c r="G219" s="20" t="s">
        <v>25</v>
      </c>
      <c r="H219" s="23" t="s">
        <v>28</v>
      </c>
      <c r="I219" s="20" t="s">
        <v>27</v>
      </c>
      <c r="J219" s="171" t="e">
        <f>SUM(J216:K218)</f>
        <v>#REF!</v>
      </c>
      <c r="K219" s="172"/>
      <c r="L219" s="22" t="s">
        <v>27</v>
      </c>
      <c r="M219" s="87">
        <f>_xlfn.IFERROR(J219,"")</f>
      </c>
    </row>
    <row r="220" spans="1:13" ht="20.25" customHeight="1">
      <c r="A220" s="168">
        <f>A216+1</f>
        <v>42</v>
      </c>
      <c r="B220" s="185">
        <f>IF('42'!$B$1="","",'42'!$B$1)</f>
      </c>
      <c r="C220" s="186"/>
      <c r="D220" s="187"/>
      <c r="E220" s="14" t="s">
        <v>24</v>
      </c>
      <c r="F220" s="89" t="e">
        <f ca="1">INDIRECT($B220&amp;"!$L$2")</f>
        <v>#REF!</v>
      </c>
      <c r="G220" s="15" t="s">
        <v>25</v>
      </c>
      <c r="H220" s="41">
        <f>'業者情報入力'!$H$6</f>
        <v>0</v>
      </c>
      <c r="I220" s="15" t="s">
        <v>27</v>
      </c>
      <c r="J220" s="191" t="e">
        <f>ROUNDDOWN(F220*H220,0)</f>
        <v>#REF!</v>
      </c>
      <c r="K220" s="192"/>
      <c r="L220" s="16" t="s">
        <v>27</v>
      </c>
      <c r="M220" s="86"/>
    </row>
    <row r="221" spans="1:13" ht="20.25" customHeight="1">
      <c r="A221" s="169"/>
      <c r="B221" s="188"/>
      <c r="C221" s="189"/>
      <c r="D221" s="190"/>
      <c r="E221" s="10" t="s">
        <v>23</v>
      </c>
      <c r="F221" s="90" t="e">
        <f ca="1">INDIRECT($B220&amp;"!$L$3")</f>
        <v>#REF!</v>
      </c>
      <c r="G221" s="7" t="s">
        <v>25</v>
      </c>
      <c r="H221" s="42">
        <f>'業者情報入力'!$H$7</f>
        <v>1</v>
      </c>
      <c r="I221" s="7" t="s">
        <v>27</v>
      </c>
      <c r="J221" s="193" t="e">
        <f>ROUNDDOWN(F221*H221,0)</f>
        <v>#REF!</v>
      </c>
      <c r="K221" s="194"/>
      <c r="L221" s="17" t="s">
        <v>27</v>
      </c>
      <c r="M221" s="86"/>
    </row>
    <row r="222" spans="1:13" ht="20.25" customHeight="1" thickBot="1">
      <c r="A222" s="169"/>
      <c r="B222" s="188"/>
      <c r="C222" s="189"/>
      <c r="D222" s="190"/>
      <c r="E222" s="11" t="s">
        <v>21</v>
      </c>
      <c r="F222" s="91" t="e">
        <f ca="1">INDIRECT($B220&amp;"!$L$4")</f>
        <v>#REF!</v>
      </c>
      <c r="G222" s="12" t="s">
        <v>25</v>
      </c>
      <c r="H222" s="43">
        <f>'業者情報入力'!$H$8</f>
        <v>0</v>
      </c>
      <c r="I222" s="12" t="s">
        <v>27</v>
      </c>
      <c r="J222" s="195" t="e">
        <f>ROUNDDOWN(F222*H222,0)</f>
        <v>#REF!</v>
      </c>
      <c r="K222" s="196"/>
      <c r="L222" s="18" t="s">
        <v>27</v>
      </c>
      <c r="M222" s="86"/>
    </row>
    <row r="223" spans="1:13" ht="20.25" customHeight="1" thickBot="1" thickTop="1">
      <c r="A223" s="170"/>
      <c r="B223" s="19"/>
      <c r="C223" s="175" t="s">
        <v>40</v>
      </c>
      <c r="D223" s="176"/>
      <c r="E223" s="19" t="s">
        <v>20</v>
      </c>
      <c r="F223" s="92" t="e">
        <f>SUM(F220:F222)</f>
        <v>#REF!</v>
      </c>
      <c r="G223" s="20" t="s">
        <v>25</v>
      </c>
      <c r="H223" s="23" t="s">
        <v>28</v>
      </c>
      <c r="I223" s="20" t="s">
        <v>27</v>
      </c>
      <c r="J223" s="171" t="e">
        <f>SUM(J220:K222)</f>
        <v>#REF!</v>
      </c>
      <c r="K223" s="172"/>
      <c r="L223" s="22" t="s">
        <v>27</v>
      </c>
      <c r="M223" s="87">
        <f>_xlfn.IFERROR(J223,"")</f>
      </c>
    </row>
    <row r="224" spans="1:13" ht="20.25" customHeight="1">
      <c r="A224" s="168">
        <f>A220+1</f>
        <v>43</v>
      </c>
      <c r="B224" s="185">
        <f>IF('43'!$B$1="","",'43'!$B$1)</f>
      </c>
      <c r="C224" s="186"/>
      <c r="D224" s="187"/>
      <c r="E224" s="14" t="s">
        <v>24</v>
      </c>
      <c r="F224" s="89" t="e">
        <f ca="1">INDIRECT($B224&amp;"!$L$2")</f>
        <v>#REF!</v>
      </c>
      <c r="G224" s="15" t="s">
        <v>25</v>
      </c>
      <c r="H224" s="41">
        <f>'業者情報入力'!$H$6</f>
        <v>0</v>
      </c>
      <c r="I224" s="15" t="s">
        <v>27</v>
      </c>
      <c r="J224" s="191" t="e">
        <f>ROUNDDOWN(F224*H224,0)</f>
        <v>#REF!</v>
      </c>
      <c r="K224" s="192"/>
      <c r="L224" s="16" t="s">
        <v>27</v>
      </c>
      <c r="M224" s="86"/>
    </row>
    <row r="225" spans="1:13" ht="20.25" customHeight="1">
      <c r="A225" s="169"/>
      <c r="B225" s="188"/>
      <c r="C225" s="189"/>
      <c r="D225" s="190"/>
      <c r="E225" s="10" t="s">
        <v>23</v>
      </c>
      <c r="F225" s="90" t="e">
        <f ca="1">INDIRECT($B224&amp;"!$L$3")</f>
        <v>#REF!</v>
      </c>
      <c r="G225" s="7" t="s">
        <v>25</v>
      </c>
      <c r="H225" s="42">
        <f>'業者情報入力'!$H$7</f>
        <v>1</v>
      </c>
      <c r="I225" s="7" t="s">
        <v>27</v>
      </c>
      <c r="J225" s="193" t="e">
        <f>ROUNDDOWN(F225*H225,0)</f>
        <v>#REF!</v>
      </c>
      <c r="K225" s="194"/>
      <c r="L225" s="17" t="s">
        <v>27</v>
      </c>
      <c r="M225" s="86"/>
    </row>
    <row r="226" spans="1:13" ht="20.25" customHeight="1" thickBot="1">
      <c r="A226" s="169"/>
      <c r="B226" s="188"/>
      <c r="C226" s="189"/>
      <c r="D226" s="190"/>
      <c r="E226" s="11" t="s">
        <v>21</v>
      </c>
      <c r="F226" s="91" t="e">
        <f ca="1">INDIRECT($B224&amp;"!$L$4")</f>
        <v>#REF!</v>
      </c>
      <c r="G226" s="12" t="s">
        <v>25</v>
      </c>
      <c r="H226" s="43">
        <f>'業者情報入力'!$H$8</f>
        <v>0</v>
      </c>
      <c r="I226" s="12" t="s">
        <v>27</v>
      </c>
      <c r="J226" s="195" t="e">
        <f>ROUNDDOWN(F226*H226,0)</f>
        <v>#REF!</v>
      </c>
      <c r="K226" s="196"/>
      <c r="L226" s="18" t="s">
        <v>27</v>
      </c>
      <c r="M226" s="86"/>
    </row>
    <row r="227" spans="1:13" ht="20.25" customHeight="1" thickBot="1" thickTop="1">
      <c r="A227" s="170"/>
      <c r="B227" s="19"/>
      <c r="C227" s="175" t="s">
        <v>40</v>
      </c>
      <c r="D227" s="176"/>
      <c r="E227" s="19" t="s">
        <v>20</v>
      </c>
      <c r="F227" s="92" t="e">
        <f>SUM(F224:F226)</f>
        <v>#REF!</v>
      </c>
      <c r="G227" s="20" t="s">
        <v>25</v>
      </c>
      <c r="H227" s="23" t="s">
        <v>28</v>
      </c>
      <c r="I227" s="20" t="s">
        <v>27</v>
      </c>
      <c r="J227" s="171" t="e">
        <f>SUM(J224:K226)</f>
        <v>#REF!</v>
      </c>
      <c r="K227" s="172"/>
      <c r="L227" s="22" t="s">
        <v>27</v>
      </c>
      <c r="M227" s="87">
        <f>_xlfn.IFERROR(J227,"")</f>
      </c>
    </row>
    <row r="228" spans="1:13" ht="20.25" customHeight="1">
      <c r="A228" s="168">
        <f>A224+1</f>
        <v>44</v>
      </c>
      <c r="B228" s="185">
        <f>IF('44'!$B$1="","",'44'!$B$1)</f>
      </c>
      <c r="C228" s="186"/>
      <c r="D228" s="187"/>
      <c r="E228" s="14" t="s">
        <v>24</v>
      </c>
      <c r="F228" s="89" t="e">
        <f ca="1">INDIRECT($B228&amp;"!$L$2")</f>
        <v>#REF!</v>
      </c>
      <c r="G228" s="15" t="s">
        <v>25</v>
      </c>
      <c r="H228" s="41">
        <f>'業者情報入力'!$H$6</f>
        <v>0</v>
      </c>
      <c r="I228" s="15" t="s">
        <v>27</v>
      </c>
      <c r="J228" s="191" t="e">
        <f>ROUNDDOWN(F228*H228,0)</f>
        <v>#REF!</v>
      </c>
      <c r="K228" s="192"/>
      <c r="L228" s="16" t="s">
        <v>27</v>
      </c>
      <c r="M228" s="86"/>
    </row>
    <row r="229" spans="1:13" ht="20.25" customHeight="1">
      <c r="A229" s="169"/>
      <c r="B229" s="188"/>
      <c r="C229" s="189"/>
      <c r="D229" s="190"/>
      <c r="E229" s="10" t="s">
        <v>23</v>
      </c>
      <c r="F229" s="90" t="e">
        <f ca="1">INDIRECT($B228&amp;"!$L$3")</f>
        <v>#REF!</v>
      </c>
      <c r="G229" s="7" t="s">
        <v>25</v>
      </c>
      <c r="H229" s="42">
        <f>'業者情報入力'!$H$7</f>
        <v>1</v>
      </c>
      <c r="I229" s="7" t="s">
        <v>27</v>
      </c>
      <c r="J229" s="193" t="e">
        <f>ROUNDDOWN(F229*H229,0)</f>
        <v>#REF!</v>
      </c>
      <c r="K229" s="194"/>
      <c r="L229" s="17" t="s">
        <v>27</v>
      </c>
      <c r="M229" s="86"/>
    </row>
    <row r="230" spans="1:13" ht="20.25" customHeight="1" thickBot="1">
      <c r="A230" s="169"/>
      <c r="B230" s="188"/>
      <c r="C230" s="189"/>
      <c r="D230" s="190"/>
      <c r="E230" s="11" t="s">
        <v>21</v>
      </c>
      <c r="F230" s="91" t="e">
        <f ca="1">INDIRECT($B228&amp;"!$L$4")</f>
        <v>#REF!</v>
      </c>
      <c r="G230" s="12" t="s">
        <v>25</v>
      </c>
      <c r="H230" s="43">
        <f>'業者情報入力'!$H$8</f>
        <v>0</v>
      </c>
      <c r="I230" s="12" t="s">
        <v>27</v>
      </c>
      <c r="J230" s="195" t="e">
        <f>ROUNDDOWN(F230*H230,0)</f>
        <v>#REF!</v>
      </c>
      <c r="K230" s="196"/>
      <c r="L230" s="18" t="s">
        <v>27</v>
      </c>
      <c r="M230" s="86"/>
    </row>
    <row r="231" spans="1:13" ht="20.25" customHeight="1" thickBot="1" thickTop="1">
      <c r="A231" s="170"/>
      <c r="B231" s="19"/>
      <c r="C231" s="175" t="s">
        <v>40</v>
      </c>
      <c r="D231" s="176"/>
      <c r="E231" s="19" t="s">
        <v>20</v>
      </c>
      <c r="F231" s="92" t="e">
        <f>SUM(F228:F230)</f>
        <v>#REF!</v>
      </c>
      <c r="G231" s="20" t="s">
        <v>25</v>
      </c>
      <c r="H231" s="23" t="s">
        <v>28</v>
      </c>
      <c r="I231" s="20" t="s">
        <v>27</v>
      </c>
      <c r="J231" s="171" t="e">
        <f>SUM(J228:K230)</f>
        <v>#REF!</v>
      </c>
      <c r="K231" s="172"/>
      <c r="L231" s="22" t="s">
        <v>27</v>
      </c>
      <c r="M231" s="87">
        <f>_xlfn.IFERROR(J231,"")</f>
      </c>
    </row>
    <row r="232" spans="1:13" ht="20.25" customHeight="1">
      <c r="A232" s="168">
        <f>A228+1</f>
        <v>45</v>
      </c>
      <c r="B232" s="185">
        <f>IF('45'!$B$1="","",'45'!$B$1)</f>
      </c>
      <c r="C232" s="186"/>
      <c r="D232" s="187"/>
      <c r="E232" s="14" t="s">
        <v>24</v>
      </c>
      <c r="F232" s="89" t="e">
        <f ca="1">INDIRECT($B232&amp;"!$L$2")</f>
        <v>#REF!</v>
      </c>
      <c r="G232" s="15" t="s">
        <v>25</v>
      </c>
      <c r="H232" s="41">
        <f>'業者情報入力'!$H$6</f>
        <v>0</v>
      </c>
      <c r="I232" s="15" t="s">
        <v>27</v>
      </c>
      <c r="J232" s="191" t="e">
        <f>ROUNDDOWN(F232*H232,0)</f>
        <v>#REF!</v>
      </c>
      <c r="K232" s="192"/>
      <c r="L232" s="16" t="s">
        <v>27</v>
      </c>
      <c r="M232" s="86"/>
    </row>
    <row r="233" spans="1:13" ht="20.25" customHeight="1">
      <c r="A233" s="169"/>
      <c r="B233" s="188"/>
      <c r="C233" s="189"/>
      <c r="D233" s="190"/>
      <c r="E233" s="10" t="s">
        <v>23</v>
      </c>
      <c r="F233" s="90" t="e">
        <f ca="1">INDIRECT($B232&amp;"!$L$3")</f>
        <v>#REF!</v>
      </c>
      <c r="G233" s="7" t="s">
        <v>25</v>
      </c>
      <c r="H233" s="42">
        <f>'業者情報入力'!$H$7</f>
        <v>1</v>
      </c>
      <c r="I233" s="7" t="s">
        <v>27</v>
      </c>
      <c r="J233" s="193" t="e">
        <f>ROUNDDOWN(F233*H233,0)</f>
        <v>#REF!</v>
      </c>
      <c r="K233" s="194"/>
      <c r="L233" s="17" t="s">
        <v>27</v>
      </c>
      <c r="M233" s="86"/>
    </row>
    <row r="234" spans="1:13" ht="20.25" customHeight="1" thickBot="1">
      <c r="A234" s="169"/>
      <c r="B234" s="188"/>
      <c r="C234" s="189"/>
      <c r="D234" s="190"/>
      <c r="E234" s="11" t="s">
        <v>21</v>
      </c>
      <c r="F234" s="91" t="e">
        <f ca="1">INDIRECT($B232&amp;"!$L$4")</f>
        <v>#REF!</v>
      </c>
      <c r="G234" s="12" t="s">
        <v>25</v>
      </c>
      <c r="H234" s="43">
        <f>'業者情報入力'!$H$8</f>
        <v>0</v>
      </c>
      <c r="I234" s="12" t="s">
        <v>27</v>
      </c>
      <c r="J234" s="195" t="e">
        <f>ROUNDDOWN(F234*H234,0)</f>
        <v>#REF!</v>
      </c>
      <c r="K234" s="196"/>
      <c r="L234" s="18" t="s">
        <v>27</v>
      </c>
      <c r="M234" s="86"/>
    </row>
    <row r="235" spans="1:13" ht="20.25" customHeight="1" thickBot="1" thickTop="1">
      <c r="A235" s="170"/>
      <c r="B235" s="19"/>
      <c r="C235" s="175" t="s">
        <v>40</v>
      </c>
      <c r="D235" s="176"/>
      <c r="E235" s="19" t="s">
        <v>20</v>
      </c>
      <c r="F235" s="92" t="e">
        <f>SUM(F232:F234)</f>
        <v>#REF!</v>
      </c>
      <c r="G235" s="20" t="s">
        <v>25</v>
      </c>
      <c r="H235" s="23" t="s">
        <v>28</v>
      </c>
      <c r="I235" s="20" t="s">
        <v>27</v>
      </c>
      <c r="J235" s="171" t="e">
        <f>SUM(J232:K234)</f>
        <v>#REF!</v>
      </c>
      <c r="K235" s="172"/>
      <c r="L235" s="22" t="s">
        <v>27</v>
      </c>
      <c r="M235" s="87">
        <f>_xlfn.IFERROR(J235,"")</f>
      </c>
    </row>
    <row r="236" spans="1:13" ht="20.25" customHeight="1">
      <c r="A236" s="168">
        <f>A232+1</f>
        <v>46</v>
      </c>
      <c r="B236" s="185">
        <f>IF('46'!$B$1="","",'46'!$B$1)</f>
      </c>
      <c r="C236" s="186"/>
      <c r="D236" s="187"/>
      <c r="E236" s="14" t="s">
        <v>24</v>
      </c>
      <c r="F236" s="89" t="e">
        <f ca="1">INDIRECT($B236&amp;"!$L$2")</f>
        <v>#REF!</v>
      </c>
      <c r="G236" s="15" t="s">
        <v>25</v>
      </c>
      <c r="H236" s="41">
        <f>'業者情報入力'!$H$6</f>
        <v>0</v>
      </c>
      <c r="I236" s="15" t="s">
        <v>27</v>
      </c>
      <c r="J236" s="191" t="e">
        <f>ROUNDDOWN(F236*H236,0)</f>
        <v>#REF!</v>
      </c>
      <c r="K236" s="192"/>
      <c r="L236" s="16" t="s">
        <v>27</v>
      </c>
      <c r="M236" s="86"/>
    </row>
    <row r="237" spans="1:13" ht="20.25" customHeight="1">
      <c r="A237" s="169"/>
      <c r="B237" s="188"/>
      <c r="C237" s="189"/>
      <c r="D237" s="190"/>
      <c r="E237" s="10" t="s">
        <v>23</v>
      </c>
      <c r="F237" s="90" t="e">
        <f ca="1">INDIRECT($B236&amp;"!$L$3")</f>
        <v>#REF!</v>
      </c>
      <c r="G237" s="7" t="s">
        <v>25</v>
      </c>
      <c r="H237" s="42">
        <f>'業者情報入力'!$H$7</f>
        <v>1</v>
      </c>
      <c r="I237" s="7" t="s">
        <v>27</v>
      </c>
      <c r="J237" s="193" t="e">
        <f>ROUNDDOWN(F237*H237,0)</f>
        <v>#REF!</v>
      </c>
      <c r="K237" s="194"/>
      <c r="L237" s="17" t="s">
        <v>27</v>
      </c>
      <c r="M237" s="86"/>
    </row>
    <row r="238" spans="1:13" ht="20.25" customHeight="1" thickBot="1">
      <c r="A238" s="169"/>
      <c r="B238" s="188"/>
      <c r="C238" s="189"/>
      <c r="D238" s="190"/>
      <c r="E238" s="11" t="s">
        <v>21</v>
      </c>
      <c r="F238" s="91" t="e">
        <f ca="1">INDIRECT($B236&amp;"!$L$4")</f>
        <v>#REF!</v>
      </c>
      <c r="G238" s="12" t="s">
        <v>25</v>
      </c>
      <c r="H238" s="43">
        <f>'業者情報入力'!$H$8</f>
        <v>0</v>
      </c>
      <c r="I238" s="12" t="s">
        <v>27</v>
      </c>
      <c r="J238" s="195" t="e">
        <f>ROUNDDOWN(F238*H238,0)</f>
        <v>#REF!</v>
      </c>
      <c r="K238" s="196"/>
      <c r="L238" s="18" t="s">
        <v>27</v>
      </c>
      <c r="M238" s="86"/>
    </row>
    <row r="239" spans="1:13" ht="20.25" customHeight="1" thickBot="1" thickTop="1">
      <c r="A239" s="170"/>
      <c r="B239" s="19"/>
      <c r="C239" s="175" t="s">
        <v>40</v>
      </c>
      <c r="D239" s="176"/>
      <c r="E239" s="19" t="s">
        <v>20</v>
      </c>
      <c r="F239" s="92" t="e">
        <f>SUM(F236:F238)</f>
        <v>#REF!</v>
      </c>
      <c r="G239" s="20" t="s">
        <v>25</v>
      </c>
      <c r="H239" s="23" t="s">
        <v>28</v>
      </c>
      <c r="I239" s="20" t="s">
        <v>27</v>
      </c>
      <c r="J239" s="171" t="e">
        <f>SUM(J236:K238)</f>
        <v>#REF!</v>
      </c>
      <c r="K239" s="172"/>
      <c r="L239" s="22" t="s">
        <v>27</v>
      </c>
      <c r="M239" s="87">
        <f>_xlfn.IFERROR(J239,"")</f>
      </c>
    </row>
    <row r="240" spans="1:13" ht="20.25" customHeight="1">
      <c r="A240" s="168">
        <f>A236+1</f>
        <v>47</v>
      </c>
      <c r="B240" s="185">
        <f>IF('47'!$B$1="","",'47'!$B$1)</f>
      </c>
      <c r="C240" s="186"/>
      <c r="D240" s="187"/>
      <c r="E240" s="14" t="s">
        <v>24</v>
      </c>
      <c r="F240" s="89" t="e">
        <f ca="1">INDIRECT($B240&amp;"!$L$2")</f>
        <v>#REF!</v>
      </c>
      <c r="G240" s="15" t="s">
        <v>25</v>
      </c>
      <c r="H240" s="41">
        <f>'業者情報入力'!$H$6</f>
        <v>0</v>
      </c>
      <c r="I240" s="15" t="s">
        <v>27</v>
      </c>
      <c r="J240" s="191" t="e">
        <f>ROUNDDOWN(F240*H240,0)</f>
        <v>#REF!</v>
      </c>
      <c r="K240" s="192"/>
      <c r="L240" s="16" t="s">
        <v>27</v>
      </c>
      <c r="M240" s="86"/>
    </row>
    <row r="241" spans="1:13" ht="20.25" customHeight="1">
      <c r="A241" s="169"/>
      <c r="B241" s="188"/>
      <c r="C241" s="189"/>
      <c r="D241" s="190"/>
      <c r="E241" s="10" t="s">
        <v>23</v>
      </c>
      <c r="F241" s="90" t="e">
        <f ca="1">INDIRECT($B240&amp;"!$L$3")</f>
        <v>#REF!</v>
      </c>
      <c r="G241" s="7" t="s">
        <v>25</v>
      </c>
      <c r="H241" s="42">
        <f>'業者情報入力'!$H$7</f>
        <v>1</v>
      </c>
      <c r="I241" s="7" t="s">
        <v>27</v>
      </c>
      <c r="J241" s="193" t="e">
        <f>ROUNDDOWN(F241*H241,0)</f>
        <v>#REF!</v>
      </c>
      <c r="K241" s="194"/>
      <c r="L241" s="17" t="s">
        <v>27</v>
      </c>
      <c r="M241" s="86"/>
    </row>
    <row r="242" spans="1:13" ht="20.25" customHeight="1" thickBot="1">
      <c r="A242" s="169"/>
      <c r="B242" s="188"/>
      <c r="C242" s="189"/>
      <c r="D242" s="190"/>
      <c r="E242" s="11" t="s">
        <v>21</v>
      </c>
      <c r="F242" s="91" t="e">
        <f ca="1">INDIRECT($B240&amp;"!$L$4")</f>
        <v>#REF!</v>
      </c>
      <c r="G242" s="12" t="s">
        <v>25</v>
      </c>
      <c r="H242" s="43">
        <f>'業者情報入力'!$H$8</f>
        <v>0</v>
      </c>
      <c r="I242" s="12" t="s">
        <v>27</v>
      </c>
      <c r="J242" s="195" t="e">
        <f>ROUNDDOWN(F242*H242,0)</f>
        <v>#REF!</v>
      </c>
      <c r="K242" s="196"/>
      <c r="L242" s="18" t="s">
        <v>27</v>
      </c>
      <c r="M242" s="86"/>
    </row>
    <row r="243" spans="1:13" ht="20.25" customHeight="1" thickBot="1" thickTop="1">
      <c r="A243" s="170"/>
      <c r="B243" s="19"/>
      <c r="C243" s="175" t="s">
        <v>40</v>
      </c>
      <c r="D243" s="176"/>
      <c r="E243" s="19" t="s">
        <v>20</v>
      </c>
      <c r="F243" s="92" t="e">
        <f>SUM(F240:F242)</f>
        <v>#REF!</v>
      </c>
      <c r="G243" s="20" t="s">
        <v>25</v>
      </c>
      <c r="H243" s="23" t="s">
        <v>28</v>
      </c>
      <c r="I243" s="20" t="s">
        <v>27</v>
      </c>
      <c r="J243" s="171" t="e">
        <f>SUM(J240:K242)</f>
        <v>#REF!</v>
      </c>
      <c r="K243" s="172"/>
      <c r="L243" s="22" t="s">
        <v>27</v>
      </c>
      <c r="M243" s="87">
        <f>_xlfn.IFERROR(J243,"")</f>
      </c>
    </row>
    <row r="247" ht="18" customHeight="1">
      <c r="A247" s="1" t="s">
        <v>76</v>
      </c>
    </row>
    <row r="248" spans="1:13" ht="33" customHeight="1" thickBot="1">
      <c r="A248" s="13" t="s">
        <v>6</v>
      </c>
      <c r="B248" s="203" t="s">
        <v>26</v>
      </c>
      <c r="C248" s="204"/>
      <c r="D248" s="205"/>
      <c r="E248" s="197" t="s">
        <v>19</v>
      </c>
      <c r="F248" s="198"/>
      <c r="G248" s="199"/>
      <c r="H248" s="200" t="s">
        <v>18</v>
      </c>
      <c r="I248" s="201"/>
      <c r="J248" s="197" t="s">
        <v>7</v>
      </c>
      <c r="K248" s="198"/>
      <c r="L248" s="199"/>
      <c r="M248" s="83"/>
    </row>
    <row r="249" spans="1:13" ht="20.25" customHeight="1">
      <c r="A249" s="168">
        <f>A240+1</f>
        <v>48</v>
      </c>
      <c r="B249" s="185">
        <f>IF('48'!$B$1="","",'48'!$B$1)</f>
      </c>
      <c r="C249" s="186"/>
      <c r="D249" s="187"/>
      <c r="E249" s="14" t="s">
        <v>24</v>
      </c>
      <c r="F249" s="89" t="e">
        <f ca="1">INDIRECT($B249&amp;"!$L$2")</f>
        <v>#REF!</v>
      </c>
      <c r="G249" s="15" t="s">
        <v>25</v>
      </c>
      <c r="H249" s="41">
        <f>'業者情報入力'!$H$6</f>
        <v>0</v>
      </c>
      <c r="I249" s="15" t="s">
        <v>27</v>
      </c>
      <c r="J249" s="191" t="e">
        <f>ROUNDDOWN(F249*H249,0)</f>
        <v>#REF!</v>
      </c>
      <c r="K249" s="192"/>
      <c r="L249" s="16" t="s">
        <v>27</v>
      </c>
      <c r="M249" s="86"/>
    </row>
    <row r="250" spans="1:13" ht="20.25" customHeight="1">
      <c r="A250" s="169"/>
      <c r="B250" s="188"/>
      <c r="C250" s="189"/>
      <c r="D250" s="190"/>
      <c r="E250" s="10" t="s">
        <v>23</v>
      </c>
      <c r="F250" s="90" t="e">
        <f ca="1">INDIRECT($B249&amp;"!$L$3")</f>
        <v>#REF!</v>
      </c>
      <c r="G250" s="7" t="s">
        <v>25</v>
      </c>
      <c r="H250" s="42">
        <f>'業者情報入力'!$H$7</f>
        <v>1</v>
      </c>
      <c r="I250" s="7" t="s">
        <v>27</v>
      </c>
      <c r="J250" s="193" t="e">
        <f>ROUNDDOWN(F250*H250,0)</f>
        <v>#REF!</v>
      </c>
      <c r="K250" s="194"/>
      <c r="L250" s="17" t="s">
        <v>27</v>
      </c>
      <c r="M250" s="86"/>
    </row>
    <row r="251" spans="1:13" ht="20.25" customHeight="1" thickBot="1">
      <c r="A251" s="169"/>
      <c r="B251" s="188"/>
      <c r="C251" s="189"/>
      <c r="D251" s="190"/>
      <c r="E251" s="11" t="s">
        <v>21</v>
      </c>
      <c r="F251" s="91" t="e">
        <f ca="1">INDIRECT($B249&amp;"!$L$4")</f>
        <v>#REF!</v>
      </c>
      <c r="G251" s="12" t="s">
        <v>25</v>
      </c>
      <c r="H251" s="43">
        <f>'業者情報入力'!$H$8</f>
        <v>0</v>
      </c>
      <c r="I251" s="12" t="s">
        <v>27</v>
      </c>
      <c r="J251" s="195" t="e">
        <f>ROUNDDOWN(F251*H251,0)</f>
        <v>#REF!</v>
      </c>
      <c r="K251" s="196"/>
      <c r="L251" s="18" t="s">
        <v>27</v>
      </c>
      <c r="M251" s="86"/>
    </row>
    <row r="252" spans="1:13" ht="20.25" customHeight="1" thickBot="1" thickTop="1">
      <c r="A252" s="170"/>
      <c r="B252" s="19"/>
      <c r="C252" s="175" t="s">
        <v>40</v>
      </c>
      <c r="D252" s="176"/>
      <c r="E252" s="19" t="s">
        <v>20</v>
      </c>
      <c r="F252" s="92" t="e">
        <f>SUM(F249:F251)</f>
        <v>#REF!</v>
      </c>
      <c r="G252" s="20" t="s">
        <v>25</v>
      </c>
      <c r="H252" s="21" t="s">
        <v>28</v>
      </c>
      <c r="I252" s="20" t="s">
        <v>27</v>
      </c>
      <c r="J252" s="171" t="e">
        <f>SUM(J249:K251)</f>
        <v>#REF!</v>
      </c>
      <c r="K252" s="172"/>
      <c r="L252" s="22" t="s">
        <v>27</v>
      </c>
      <c r="M252" s="87">
        <f>_xlfn.IFERROR(J252,"")</f>
      </c>
    </row>
    <row r="253" spans="1:13" ht="20.25" customHeight="1">
      <c r="A253" s="168">
        <f>A249+1</f>
        <v>49</v>
      </c>
      <c r="B253" s="185">
        <f>IF('49'!$B$1="","",'49'!$B$1)</f>
      </c>
      <c r="C253" s="186"/>
      <c r="D253" s="187"/>
      <c r="E253" s="14" t="s">
        <v>24</v>
      </c>
      <c r="F253" s="89" t="e">
        <f ca="1">INDIRECT($B253&amp;"!$L$2")</f>
        <v>#REF!</v>
      </c>
      <c r="G253" s="15" t="s">
        <v>25</v>
      </c>
      <c r="H253" s="41">
        <f>'業者情報入力'!$H$6</f>
        <v>0</v>
      </c>
      <c r="I253" s="15" t="s">
        <v>27</v>
      </c>
      <c r="J253" s="191" t="e">
        <f>ROUNDDOWN(F253*H253,0)</f>
        <v>#REF!</v>
      </c>
      <c r="K253" s="192"/>
      <c r="L253" s="16" t="s">
        <v>27</v>
      </c>
      <c r="M253" s="86"/>
    </row>
    <row r="254" spans="1:13" ht="20.25" customHeight="1">
      <c r="A254" s="169"/>
      <c r="B254" s="188"/>
      <c r="C254" s="189"/>
      <c r="D254" s="190"/>
      <c r="E254" s="10" t="s">
        <v>23</v>
      </c>
      <c r="F254" s="90" t="e">
        <f ca="1">INDIRECT($B253&amp;"!$L$3")</f>
        <v>#REF!</v>
      </c>
      <c r="G254" s="7" t="s">
        <v>25</v>
      </c>
      <c r="H254" s="42">
        <f>'業者情報入力'!$H$7</f>
        <v>1</v>
      </c>
      <c r="I254" s="7" t="s">
        <v>27</v>
      </c>
      <c r="J254" s="193" t="e">
        <f>ROUNDDOWN(F254*H254,0)</f>
        <v>#REF!</v>
      </c>
      <c r="K254" s="194"/>
      <c r="L254" s="17" t="s">
        <v>27</v>
      </c>
      <c r="M254" s="86"/>
    </row>
    <row r="255" spans="1:13" ht="20.25" customHeight="1" thickBot="1">
      <c r="A255" s="169"/>
      <c r="B255" s="188"/>
      <c r="C255" s="189"/>
      <c r="D255" s="190"/>
      <c r="E255" s="11" t="s">
        <v>21</v>
      </c>
      <c r="F255" s="91" t="e">
        <f ca="1">INDIRECT($B253&amp;"!$L$4")</f>
        <v>#REF!</v>
      </c>
      <c r="G255" s="12" t="s">
        <v>25</v>
      </c>
      <c r="H255" s="43">
        <f>'業者情報入力'!$H$8</f>
        <v>0</v>
      </c>
      <c r="I255" s="12" t="s">
        <v>27</v>
      </c>
      <c r="J255" s="195" t="e">
        <f>ROUNDDOWN(F255*H255,0)</f>
        <v>#REF!</v>
      </c>
      <c r="K255" s="196"/>
      <c r="L255" s="18" t="s">
        <v>27</v>
      </c>
      <c r="M255" s="86"/>
    </row>
    <row r="256" spans="1:13" ht="20.25" customHeight="1" thickBot="1" thickTop="1">
      <c r="A256" s="170"/>
      <c r="B256" s="19"/>
      <c r="C256" s="175" t="s">
        <v>40</v>
      </c>
      <c r="D256" s="176"/>
      <c r="E256" s="19" t="s">
        <v>20</v>
      </c>
      <c r="F256" s="92" t="e">
        <f>SUM(F253:F255)</f>
        <v>#REF!</v>
      </c>
      <c r="G256" s="20" t="s">
        <v>25</v>
      </c>
      <c r="H256" s="23" t="s">
        <v>28</v>
      </c>
      <c r="I256" s="20" t="s">
        <v>27</v>
      </c>
      <c r="J256" s="171" t="e">
        <f>SUM(J253:K255)</f>
        <v>#REF!</v>
      </c>
      <c r="K256" s="172"/>
      <c r="L256" s="22" t="s">
        <v>27</v>
      </c>
      <c r="M256" s="87">
        <f>_xlfn.IFERROR(J256,"")</f>
      </c>
    </row>
    <row r="257" spans="1:13" ht="20.25" customHeight="1">
      <c r="A257" s="168">
        <f>A253+1</f>
        <v>50</v>
      </c>
      <c r="B257" s="185">
        <f>IF('50'!$B$1="","",'50'!$B$1)</f>
      </c>
      <c r="C257" s="186"/>
      <c r="D257" s="187"/>
      <c r="E257" s="14" t="s">
        <v>24</v>
      </c>
      <c r="F257" s="89" t="e">
        <f ca="1">INDIRECT($B257&amp;"!$L$2")</f>
        <v>#REF!</v>
      </c>
      <c r="G257" s="15" t="s">
        <v>25</v>
      </c>
      <c r="H257" s="41">
        <f>'業者情報入力'!$H$6</f>
        <v>0</v>
      </c>
      <c r="I257" s="15" t="s">
        <v>27</v>
      </c>
      <c r="J257" s="191" t="e">
        <f>ROUNDDOWN(F257*H257,0)</f>
        <v>#REF!</v>
      </c>
      <c r="K257" s="192"/>
      <c r="L257" s="16" t="s">
        <v>27</v>
      </c>
      <c r="M257" s="86"/>
    </row>
    <row r="258" spans="1:13" ht="20.25" customHeight="1">
      <c r="A258" s="169"/>
      <c r="B258" s="188"/>
      <c r="C258" s="189"/>
      <c r="D258" s="190"/>
      <c r="E258" s="10" t="s">
        <v>23</v>
      </c>
      <c r="F258" s="90" t="e">
        <f ca="1">INDIRECT($B257&amp;"!$L$3")</f>
        <v>#REF!</v>
      </c>
      <c r="G258" s="7" t="s">
        <v>25</v>
      </c>
      <c r="H258" s="42">
        <f>'業者情報入力'!$H$7</f>
        <v>1</v>
      </c>
      <c r="I258" s="7" t="s">
        <v>27</v>
      </c>
      <c r="J258" s="193" t="e">
        <f>ROUNDDOWN(F258*H258,0)</f>
        <v>#REF!</v>
      </c>
      <c r="K258" s="194"/>
      <c r="L258" s="17" t="s">
        <v>27</v>
      </c>
      <c r="M258" s="86"/>
    </row>
    <row r="259" spans="1:13" ht="20.25" customHeight="1" thickBot="1">
      <c r="A259" s="169"/>
      <c r="B259" s="188"/>
      <c r="C259" s="189"/>
      <c r="D259" s="190"/>
      <c r="E259" s="11" t="s">
        <v>21</v>
      </c>
      <c r="F259" s="91" t="e">
        <f ca="1">INDIRECT($B257&amp;"!$L$4")</f>
        <v>#REF!</v>
      </c>
      <c r="G259" s="12" t="s">
        <v>25</v>
      </c>
      <c r="H259" s="43">
        <f>'業者情報入力'!$H$8</f>
        <v>0</v>
      </c>
      <c r="I259" s="12" t="s">
        <v>27</v>
      </c>
      <c r="J259" s="195" t="e">
        <f>ROUNDDOWN(F259*H259,0)</f>
        <v>#REF!</v>
      </c>
      <c r="K259" s="196"/>
      <c r="L259" s="18" t="s">
        <v>27</v>
      </c>
      <c r="M259" s="86"/>
    </row>
    <row r="260" spans="1:13" ht="20.25" customHeight="1" thickBot="1" thickTop="1">
      <c r="A260" s="170"/>
      <c r="B260" s="19"/>
      <c r="C260" s="175" t="s">
        <v>40</v>
      </c>
      <c r="D260" s="176"/>
      <c r="E260" s="19" t="s">
        <v>20</v>
      </c>
      <c r="F260" s="92" t="e">
        <f>SUM(F257:F259)</f>
        <v>#REF!</v>
      </c>
      <c r="G260" s="20" t="s">
        <v>25</v>
      </c>
      <c r="H260" s="23" t="s">
        <v>28</v>
      </c>
      <c r="I260" s="20" t="s">
        <v>27</v>
      </c>
      <c r="J260" s="171" t="e">
        <f>SUM(J257:K259)</f>
        <v>#REF!</v>
      </c>
      <c r="K260" s="172"/>
      <c r="L260" s="22" t="s">
        <v>27</v>
      </c>
      <c r="M260" s="87">
        <f>_xlfn.IFERROR(J260,"")</f>
      </c>
    </row>
    <row r="261" spans="1:13" ht="20.25" customHeight="1">
      <c r="A261" s="168">
        <f>A257+1</f>
        <v>51</v>
      </c>
      <c r="B261" s="185">
        <f>IF('51'!$B$1="","",'51'!$B$1)</f>
      </c>
      <c r="C261" s="186"/>
      <c r="D261" s="187"/>
      <c r="E261" s="14" t="s">
        <v>24</v>
      </c>
      <c r="F261" s="89" t="e">
        <f ca="1">INDIRECT($B261&amp;"!$L$2")</f>
        <v>#REF!</v>
      </c>
      <c r="G261" s="15" t="s">
        <v>25</v>
      </c>
      <c r="H261" s="41">
        <f>'業者情報入力'!$H$6</f>
        <v>0</v>
      </c>
      <c r="I261" s="15" t="s">
        <v>27</v>
      </c>
      <c r="J261" s="191" t="e">
        <f>ROUNDDOWN(F261*H261,0)</f>
        <v>#REF!</v>
      </c>
      <c r="K261" s="192"/>
      <c r="L261" s="16" t="s">
        <v>27</v>
      </c>
      <c r="M261" s="86"/>
    </row>
    <row r="262" spans="1:13" ht="20.25" customHeight="1">
      <c r="A262" s="169"/>
      <c r="B262" s="188"/>
      <c r="C262" s="189"/>
      <c r="D262" s="190"/>
      <c r="E262" s="10" t="s">
        <v>23</v>
      </c>
      <c r="F262" s="90" t="e">
        <f ca="1">INDIRECT($B261&amp;"!$L$3")</f>
        <v>#REF!</v>
      </c>
      <c r="G262" s="7" t="s">
        <v>25</v>
      </c>
      <c r="H262" s="42">
        <f>'業者情報入力'!$H$7</f>
        <v>1</v>
      </c>
      <c r="I262" s="7" t="s">
        <v>27</v>
      </c>
      <c r="J262" s="193" t="e">
        <f>ROUNDDOWN(F262*H262,0)</f>
        <v>#REF!</v>
      </c>
      <c r="K262" s="194"/>
      <c r="L262" s="17" t="s">
        <v>27</v>
      </c>
      <c r="M262" s="86"/>
    </row>
    <row r="263" spans="1:13" ht="20.25" customHeight="1" thickBot="1">
      <c r="A263" s="169"/>
      <c r="B263" s="188"/>
      <c r="C263" s="189"/>
      <c r="D263" s="190"/>
      <c r="E263" s="11" t="s">
        <v>21</v>
      </c>
      <c r="F263" s="91" t="e">
        <f ca="1">INDIRECT($B261&amp;"!$L$4")</f>
        <v>#REF!</v>
      </c>
      <c r="G263" s="12" t="s">
        <v>25</v>
      </c>
      <c r="H263" s="43">
        <f>'業者情報入力'!$H$8</f>
        <v>0</v>
      </c>
      <c r="I263" s="12" t="s">
        <v>27</v>
      </c>
      <c r="J263" s="195" t="e">
        <f>ROUNDDOWN(F263*H263,0)</f>
        <v>#REF!</v>
      </c>
      <c r="K263" s="196"/>
      <c r="L263" s="18" t="s">
        <v>27</v>
      </c>
      <c r="M263" s="86"/>
    </row>
    <row r="264" spans="1:13" ht="20.25" customHeight="1" thickBot="1" thickTop="1">
      <c r="A264" s="170"/>
      <c r="B264" s="19"/>
      <c r="C264" s="175" t="s">
        <v>40</v>
      </c>
      <c r="D264" s="176"/>
      <c r="E264" s="19" t="s">
        <v>20</v>
      </c>
      <c r="F264" s="92" t="e">
        <f>SUM(F261:F263)</f>
        <v>#REF!</v>
      </c>
      <c r="G264" s="20" t="s">
        <v>25</v>
      </c>
      <c r="H264" s="23" t="s">
        <v>28</v>
      </c>
      <c r="I264" s="20" t="s">
        <v>27</v>
      </c>
      <c r="J264" s="171" t="e">
        <f>SUM(J261:K263)</f>
        <v>#REF!</v>
      </c>
      <c r="K264" s="172"/>
      <c r="L264" s="22" t="s">
        <v>27</v>
      </c>
      <c r="M264" s="87">
        <f>_xlfn.IFERROR(J264,"")</f>
      </c>
    </row>
    <row r="265" spans="1:13" ht="20.25" customHeight="1">
      <c r="A265" s="168">
        <f>A261+1</f>
        <v>52</v>
      </c>
      <c r="B265" s="185">
        <f>IF('52'!$B$1="","",'52'!$B$1)</f>
      </c>
      <c r="C265" s="186"/>
      <c r="D265" s="187"/>
      <c r="E265" s="14" t="s">
        <v>24</v>
      </c>
      <c r="F265" s="89" t="e">
        <f ca="1">INDIRECT($B265&amp;"!$L$2")</f>
        <v>#REF!</v>
      </c>
      <c r="G265" s="15" t="s">
        <v>25</v>
      </c>
      <c r="H265" s="41">
        <f>'業者情報入力'!$H$6</f>
        <v>0</v>
      </c>
      <c r="I265" s="15" t="s">
        <v>27</v>
      </c>
      <c r="J265" s="191" t="e">
        <f>ROUNDDOWN(F265*H265,0)</f>
        <v>#REF!</v>
      </c>
      <c r="K265" s="192"/>
      <c r="L265" s="16" t="s">
        <v>27</v>
      </c>
      <c r="M265" s="86"/>
    </row>
    <row r="266" spans="1:13" ht="20.25" customHeight="1">
      <c r="A266" s="169"/>
      <c r="B266" s="188"/>
      <c r="C266" s="189"/>
      <c r="D266" s="190"/>
      <c r="E266" s="10" t="s">
        <v>23</v>
      </c>
      <c r="F266" s="90" t="e">
        <f ca="1">INDIRECT($B265&amp;"!$L$3")</f>
        <v>#REF!</v>
      </c>
      <c r="G266" s="7" t="s">
        <v>25</v>
      </c>
      <c r="H266" s="42">
        <f>'業者情報入力'!$H$7</f>
        <v>1</v>
      </c>
      <c r="I266" s="7" t="s">
        <v>27</v>
      </c>
      <c r="J266" s="193" t="e">
        <f>ROUNDDOWN(F266*H266,0)</f>
        <v>#REF!</v>
      </c>
      <c r="K266" s="194"/>
      <c r="L266" s="17" t="s">
        <v>27</v>
      </c>
      <c r="M266" s="86"/>
    </row>
    <row r="267" spans="1:13" ht="20.25" customHeight="1" thickBot="1">
      <c r="A267" s="169"/>
      <c r="B267" s="188"/>
      <c r="C267" s="189"/>
      <c r="D267" s="190"/>
      <c r="E267" s="11" t="s">
        <v>21</v>
      </c>
      <c r="F267" s="91" t="e">
        <f ca="1">INDIRECT($B265&amp;"!$L$4")</f>
        <v>#REF!</v>
      </c>
      <c r="G267" s="12" t="s">
        <v>25</v>
      </c>
      <c r="H267" s="43">
        <f>'業者情報入力'!$H$8</f>
        <v>0</v>
      </c>
      <c r="I267" s="12" t="s">
        <v>27</v>
      </c>
      <c r="J267" s="195" t="e">
        <f>ROUNDDOWN(F267*H267,0)</f>
        <v>#REF!</v>
      </c>
      <c r="K267" s="196"/>
      <c r="L267" s="18" t="s">
        <v>27</v>
      </c>
      <c r="M267" s="86"/>
    </row>
    <row r="268" spans="1:13" ht="20.25" customHeight="1" thickBot="1" thickTop="1">
      <c r="A268" s="170"/>
      <c r="B268" s="19"/>
      <c r="C268" s="175" t="s">
        <v>40</v>
      </c>
      <c r="D268" s="176"/>
      <c r="E268" s="19" t="s">
        <v>20</v>
      </c>
      <c r="F268" s="92" t="e">
        <f>SUM(F265:F267)</f>
        <v>#REF!</v>
      </c>
      <c r="G268" s="20" t="s">
        <v>25</v>
      </c>
      <c r="H268" s="23" t="s">
        <v>28</v>
      </c>
      <c r="I268" s="20" t="s">
        <v>27</v>
      </c>
      <c r="J268" s="171" t="e">
        <f>SUM(J265:K267)</f>
        <v>#REF!</v>
      </c>
      <c r="K268" s="172"/>
      <c r="L268" s="22" t="s">
        <v>27</v>
      </c>
      <c r="M268" s="87">
        <f>_xlfn.IFERROR(J268,"")</f>
      </c>
    </row>
    <row r="269" spans="1:13" ht="20.25" customHeight="1">
      <c r="A269" s="168">
        <f>A265+1</f>
        <v>53</v>
      </c>
      <c r="B269" s="185">
        <f>IF('53'!$B$1="","",'53'!$B$1)</f>
      </c>
      <c r="C269" s="186"/>
      <c r="D269" s="187"/>
      <c r="E269" s="14" t="s">
        <v>24</v>
      </c>
      <c r="F269" s="89" t="e">
        <f ca="1">INDIRECT($B269&amp;"!$L$2")</f>
        <v>#REF!</v>
      </c>
      <c r="G269" s="15" t="s">
        <v>25</v>
      </c>
      <c r="H269" s="41">
        <f>'業者情報入力'!$H$6</f>
        <v>0</v>
      </c>
      <c r="I269" s="15" t="s">
        <v>27</v>
      </c>
      <c r="J269" s="191" t="e">
        <f>ROUNDDOWN(F269*H269,0)</f>
        <v>#REF!</v>
      </c>
      <c r="K269" s="192"/>
      <c r="L269" s="16" t="s">
        <v>27</v>
      </c>
      <c r="M269" s="86"/>
    </row>
    <row r="270" spans="1:13" ht="20.25" customHeight="1">
      <c r="A270" s="169"/>
      <c r="B270" s="188"/>
      <c r="C270" s="189"/>
      <c r="D270" s="190"/>
      <c r="E270" s="10" t="s">
        <v>23</v>
      </c>
      <c r="F270" s="90" t="e">
        <f ca="1">INDIRECT($B269&amp;"!$L$3")</f>
        <v>#REF!</v>
      </c>
      <c r="G270" s="7" t="s">
        <v>25</v>
      </c>
      <c r="H270" s="42">
        <f>'業者情報入力'!$H$7</f>
        <v>1</v>
      </c>
      <c r="I270" s="7" t="s">
        <v>27</v>
      </c>
      <c r="J270" s="193" t="e">
        <f>ROUNDDOWN(F270*H270,0)</f>
        <v>#REF!</v>
      </c>
      <c r="K270" s="194"/>
      <c r="L270" s="17" t="s">
        <v>27</v>
      </c>
      <c r="M270" s="86"/>
    </row>
    <row r="271" spans="1:13" ht="20.25" customHeight="1" thickBot="1">
      <c r="A271" s="169"/>
      <c r="B271" s="188"/>
      <c r="C271" s="189"/>
      <c r="D271" s="190"/>
      <c r="E271" s="11" t="s">
        <v>21</v>
      </c>
      <c r="F271" s="91" t="e">
        <f ca="1">INDIRECT($B269&amp;"!$L$4")</f>
        <v>#REF!</v>
      </c>
      <c r="G271" s="12" t="s">
        <v>25</v>
      </c>
      <c r="H271" s="43">
        <f>'業者情報入力'!$H$8</f>
        <v>0</v>
      </c>
      <c r="I271" s="12" t="s">
        <v>27</v>
      </c>
      <c r="J271" s="195" t="e">
        <f>ROUNDDOWN(F271*H271,0)</f>
        <v>#REF!</v>
      </c>
      <c r="K271" s="196"/>
      <c r="L271" s="18" t="s">
        <v>27</v>
      </c>
      <c r="M271" s="86"/>
    </row>
    <row r="272" spans="1:13" ht="20.25" customHeight="1" thickBot="1" thickTop="1">
      <c r="A272" s="170"/>
      <c r="B272" s="19"/>
      <c r="C272" s="175" t="s">
        <v>40</v>
      </c>
      <c r="D272" s="176"/>
      <c r="E272" s="19" t="s">
        <v>20</v>
      </c>
      <c r="F272" s="92" t="e">
        <f>SUM(F269:F271)</f>
        <v>#REF!</v>
      </c>
      <c r="G272" s="20" t="s">
        <v>25</v>
      </c>
      <c r="H272" s="23" t="s">
        <v>28</v>
      </c>
      <c r="I272" s="20" t="s">
        <v>27</v>
      </c>
      <c r="J272" s="171" t="e">
        <f>SUM(J269:K271)</f>
        <v>#REF!</v>
      </c>
      <c r="K272" s="172"/>
      <c r="L272" s="22" t="s">
        <v>27</v>
      </c>
      <c r="M272" s="87">
        <f>_xlfn.IFERROR(J272,"")</f>
      </c>
    </row>
    <row r="273" spans="1:13" ht="20.25" customHeight="1">
      <c r="A273" s="168">
        <f>A269+1</f>
        <v>54</v>
      </c>
      <c r="B273" s="185">
        <f>IF('54'!$B$1="","",'54'!$B$1)</f>
      </c>
      <c r="C273" s="186"/>
      <c r="D273" s="187"/>
      <c r="E273" s="14" t="s">
        <v>24</v>
      </c>
      <c r="F273" s="89" t="e">
        <f ca="1">INDIRECT($B273&amp;"!$L$2")</f>
        <v>#REF!</v>
      </c>
      <c r="G273" s="15" t="s">
        <v>25</v>
      </c>
      <c r="H273" s="41">
        <f>'業者情報入力'!$H$6</f>
        <v>0</v>
      </c>
      <c r="I273" s="15" t="s">
        <v>27</v>
      </c>
      <c r="J273" s="191" t="e">
        <f>ROUNDDOWN(F273*H273,0)</f>
        <v>#REF!</v>
      </c>
      <c r="K273" s="192"/>
      <c r="L273" s="16" t="s">
        <v>27</v>
      </c>
      <c r="M273" s="86"/>
    </row>
    <row r="274" spans="1:13" ht="20.25" customHeight="1">
      <c r="A274" s="169"/>
      <c r="B274" s="188"/>
      <c r="C274" s="189"/>
      <c r="D274" s="190"/>
      <c r="E274" s="10" t="s">
        <v>23</v>
      </c>
      <c r="F274" s="90" t="e">
        <f ca="1">INDIRECT($B273&amp;"!$L$3")</f>
        <v>#REF!</v>
      </c>
      <c r="G274" s="7" t="s">
        <v>25</v>
      </c>
      <c r="H274" s="42">
        <f>'業者情報入力'!$H$7</f>
        <v>1</v>
      </c>
      <c r="I274" s="7" t="s">
        <v>27</v>
      </c>
      <c r="J274" s="193" t="e">
        <f>ROUNDDOWN(F274*H274,0)</f>
        <v>#REF!</v>
      </c>
      <c r="K274" s="194"/>
      <c r="L274" s="17" t="s">
        <v>27</v>
      </c>
      <c r="M274" s="86"/>
    </row>
    <row r="275" spans="1:13" ht="20.25" customHeight="1" thickBot="1">
      <c r="A275" s="169"/>
      <c r="B275" s="188"/>
      <c r="C275" s="189"/>
      <c r="D275" s="190"/>
      <c r="E275" s="11" t="s">
        <v>21</v>
      </c>
      <c r="F275" s="91" t="e">
        <f ca="1">INDIRECT($B273&amp;"!$L$4")</f>
        <v>#REF!</v>
      </c>
      <c r="G275" s="12" t="s">
        <v>25</v>
      </c>
      <c r="H275" s="43">
        <f>'業者情報入力'!$H$8</f>
        <v>0</v>
      </c>
      <c r="I275" s="12" t="s">
        <v>27</v>
      </c>
      <c r="J275" s="195" t="e">
        <f>ROUNDDOWN(F275*H275,0)</f>
        <v>#REF!</v>
      </c>
      <c r="K275" s="196"/>
      <c r="L275" s="18" t="s">
        <v>27</v>
      </c>
      <c r="M275" s="86"/>
    </row>
    <row r="276" spans="1:13" ht="20.25" customHeight="1" thickBot="1" thickTop="1">
      <c r="A276" s="170"/>
      <c r="B276" s="19"/>
      <c r="C276" s="175" t="s">
        <v>40</v>
      </c>
      <c r="D276" s="176"/>
      <c r="E276" s="19" t="s">
        <v>20</v>
      </c>
      <c r="F276" s="92" t="e">
        <f>SUM(F273:F275)</f>
        <v>#REF!</v>
      </c>
      <c r="G276" s="20" t="s">
        <v>25</v>
      </c>
      <c r="H276" s="23" t="s">
        <v>28</v>
      </c>
      <c r="I276" s="20" t="s">
        <v>27</v>
      </c>
      <c r="J276" s="171" t="e">
        <f>SUM(J273:K275)</f>
        <v>#REF!</v>
      </c>
      <c r="K276" s="172"/>
      <c r="L276" s="22" t="s">
        <v>27</v>
      </c>
      <c r="M276" s="87">
        <f>_xlfn.IFERROR(J276,"")</f>
      </c>
    </row>
    <row r="277" spans="1:13" ht="20.25" customHeight="1">
      <c r="A277" s="168">
        <f>A273+1</f>
        <v>55</v>
      </c>
      <c r="B277" s="185">
        <f>IF('55'!$B$1="","",'55'!$B$1)</f>
      </c>
      <c r="C277" s="186"/>
      <c r="D277" s="187"/>
      <c r="E277" s="14" t="s">
        <v>24</v>
      </c>
      <c r="F277" s="89" t="e">
        <f ca="1">INDIRECT($B277&amp;"!$L$2")</f>
        <v>#REF!</v>
      </c>
      <c r="G277" s="15" t="s">
        <v>25</v>
      </c>
      <c r="H277" s="41">
        <f>'業者情報入力'!$H$6</f>
        <v>0</v>
      </c>
      <c r="I277" s="15" t="s">
        <v>27</v>
      </c>
      <c r="J277" s="191" t="e">
        <f>ROUNDDOWN(F277*H277,0)</f>
        <v>#REF!</v>
      </c>
      <c r="K277" s="192"/>
      <c r="L277" s="16" t="s">
        <v>27</v>
      </c>
      <c r="M277" s="86"/>
    </row>
    <row r="278" spans="1:13" ht="20.25" customHeight="1">
      <c r="A278" s="169"/>
      <c r="B278" s="188"/>
      <c r="C278" s="189"/>
      <c r="D278" s="190"/>
      <c r="E278" s="10" t="s">
        <v>23</v>
      </c>
      <c r="F278" s="90" t="e">
        <f ca="1">INDIRECT($B277&amp;"!$L$3")</f>
        <v>#REF!</v>
      </c>
      <c r="G278" s="7" t="s">
        <v>25</v>
      </c>
      <c r="H278" s="42">
        <f>'業者情報入力'!$H$7</f>
        <v>1</v>
      </c>
      <c r="I278" s="7" t="s">
        <v>27</v>
      </c>
      <c r="J278" s="193" t="e">
        <f>ROUNDDOWN(F278*H278,0)</f>
        <v>#REF!</v>
      </c>
      <c r="K278" s="194"/>
      <c r="L278" s="17" t="s">
        <v>27</v>
      </c>
      <c r="M278" s="86"/>
    </row>
    <row r="279" spans="1:13" ht="20.25" customHeight="1" thickBot="1">
      <c r="A279" s="169"/>
      <c r="B279" s="188"/>
      <c r="C279" s="189"/>
      <c r="D279" s="190"/>
      <c r="E279" s="11" t="s">
        <v>21</v>
      </c>
      <c r="F279" s="91" t="e">
        <f ca="1">INDIRECT($B277&amp;"!$L$4")</f>
        <v>#REF!</v>
      </c>
      <c r="G279" s="12" t="s">
        <v>25</v>
      </c>
      <c r="H279" s="43">
        <f>'業者情報入力'!$H$8</f>
        <v>0</v>
      </c>
      <c r="I279" s="12" t="s">
        <v>27</v>
      </c>
      <c r="J279" s="195" t="e">
        <f>ROUNDDOWN(F279*H279,0)</f>
        <v>#REF!</v>
      </c>
      <c r="K279" s="196"/>
      <c r="L279" s="18" t="s">
        <v>27</v>
      </c>
      <c r="M279" s="86"/>
    </row>
    <row r="280" spans="1:13" ht="20.25" customHeight="1" thickBot="1" thickTop="1">
      <c r="A280" s="170"/>
      <c r="B280" s="19"/>
      <c r="C280" s="175" t="s">
        <v>40</v>
      </c>
      <c r="D280" s="176"/>
      <c r="E280" s="19" t="s">
        <v>20</v>
      </c>
      <c r="F280" s="92" t="e">
        <f>SUM(F277:F279)</f>
        <v>#REF!</v>
      </c>
      <c r="G280" s="20" t="s">
        <v>25</v>
      </c>
      <c r="H280" s="23" t="s">
        <v>28</v>
      </c>
      <c r="I280" s="20" t="s">
        <v>27</v>
      </c>
      <c r="J280" s="171" t="e">
        <f>SUM(J277:K279)</f>
        <v>#REF!</v>
      </c>
      <c r="K280" s="172"/>
      <c r="L280" s="22" t="s">
        <v>27</v>
      </c>
      <c r="M280" s="87">
        <f>_xlfn.IFERROR(J280,"")</f>
      </c>
    </row>
    <row r="281" spans="1:13" ht="20.25" customHeight="1">
      <c r="A281" s="168">
        <f>A277+1</f>
        <v>56</v>
      </c>
      <c r="B281" s="185">
        <f>IF('56'!$B$1="","",'56'!$B$1)</f>
      </c>
      <c r="C281" s="186"/>
      <c r="D281" s="187"/>
      <c r="E281" s="14" t="s">
        <v>24</v>
      </c>
      <c r="F281" s="89" t="e">
        <f ca="1">INDIRECT($B281&amp;"!$L$2")</f>
        <v>#REF!</v>
      </c>
      <c r="G281" s="15" t="s">
        <v>25</v>
      </c>
      <c r="H281" s="41">
        <f>'業者情報入力'!$H$6</f>
        <v>0</v>
      </c>
      <c r="I281" s="15" t="s">
        <v>27</v>
      </c>
      <c r="J281" s="191" t="e">
        <f>ROUNDDOWN(F281*H281,0)</f>
        <v>#REF!</v>
      </c>
      <c r="K281" s="192"/>
      <c r="L281" s="16" t="s">
        <v>27</v>
      </c>
      <c r="M281" s="86"/>
    </row>
    <row r="282" spans="1:13" ht="20.25" customHeight="1">
      <c r="A282" s="169"/>
      <c r="B282" s="188"/>
      <c r="C282" s="189"/>
      <c r="D282" s="190"/>
      <c r="E282" s="10" t="s">
        <v>23</v>
      </c>
      <c r="F282" s="90" t="e">
        <f ca="1">INDIRECT($B281&amp;"!$L$3")</f>
        <v>#REF!</v>
      </c>
      <c r="G282" s="7" t="s">
        <v>25</v>
      </c>
      <c r="H282" s="42">
        <f>'業者情報入力'!$H$7</f>
        <v>1</v>
      </c>
      <c r="I282" s="7" t="s">
        <v>27</v>
      </c>
      <c r="J282" s="193" t="e">
        <f>ROUNDDOWN(F282*H282,0)</f>
        <v>#REF!</v>
      </c>
      <c r="K282" s="194"/>
      <c r="L282" s="17" t="s">
        <v>27</v>
      </c>
      <c r="M282" s="86"/>
    </row>
    <row r="283" spans="1:13" ht="20.25" customHeight="1" thickBot="1">
      <c r="A283" s="169"/>
      <c r="B283" s="188"/>
      <c r="C283" s="189"/>
      <c r="D283" s="190"/>
      <c r="E283" s="11" t="s">
        <v>21</v>
      </c>
      <c r="F283" s="91" t="e">
        <f ca="1">INDIRECT($B281&amp;"!$L$4")</f>
        <v>#REF!</v>
      </c>
      <c r="G283" s="12" t="s">
        <v>25</v>
      </c>
      <c r="H283" s="43">
        <f>'業者情報入力'!$H$8</f>
        <v>0</v>
      </c>
      <c r="I283" s="12" t="s">
        <v>27</v>
      </c>
      <c r="J283" s="195" t="e">
        <f>ROUNDDOWN(F283*H283,0)</f>
        <v>#REF!</v>
      </c>
      <c r="K283" s="196"/>
      <c r="L283" s="18" t="s">
        <v>27</v>
      </c>
      <c r="M283" s="86"/>
    </row>
    <row r="284" spans="1:13" ht="20.25" customHeight="1" thickBot="1" thickTop="1">
      <c r="A284" s="170"/>
      <c r="B284" s="19"/>
      <c r="C284" s="175" t="s">
        <v>40</v>
      </c>
      <c r="D284" s="176"/>
      <c r="E284" s="19" t="s">
        <v>20</v>
      </c>
      <c r="F284" s="92" t="e">
        <f>SUM(F281:F283)</f>
        <v>#REF!</v>
      </c>
      <c r="G284" s="20" t="s">
        <v>25</v>
      </c>
      <c r="H284" s="23" t="s">
        <v>28</v>
      </c>
      <c r="I284" s="20" t="s">
        <v>27</v>
      </c>
      <c r="J284" s="171" t="e">
        <f>SUM(J281:K283)</f>
        <v>#REF!</v>
      </c>
      <c r="K284" s="172"/>
      <c r="L284" s="22" t="s">
        <v>27</v>
      </c>
      <c r="M284" s="87">
        <f>_xlfn.IFERROR(J284,"")</f>
      </c>
    </row>
    <row r="288" ht="18" customHeight="1">
      <c r="A288" s="1" t="s">
        <v>76</v>
      </c>
    </row>
    <row r="289" spans="1:13" ht="33" customHeight="1" thickBot="1">
      <c r="A289" s="13" t="s">
        <v>6</v>
      </c>
      <c r="B289" s="203" t="s">
        <v>26</v>
      </c>
      <c r="C289" s="204"/>
      <c r="D289" s="205"/>
      <c r="E289" s="197" t="s">
        <v>19</v>
      </c>
      <c r="F289" s="198"/>
      <c r="G289" s="199"/>
      <c r="H289" s="200" t="s">
        <v>18</v>
      </c>
      <c r="I289" s="201"/>
      <c r="J289" s="197" t="s">
        <v>7</v>
      </c>
      <c r="K289" s="198"/>
      <c r="L289" s="199"/>
      <c r="M289" s="83"/>
    </row>
    <row r="290" spans="1:13" ht="20.25" customHeight="1">
      <c r="A290" s="168">
        <f>A281+1</f>
        <v>57</v>
      </c>
      <c r="B290" s="185">
        <f>IF('57'!$B$1="","",'57'!$B$1)</f>
      </c>
      <c r="C290" s="186"/>
      <c r="D290" s="187"/>
      <c r="E290" s="14" t="s">
        <v>24</v>
      </c>
      <c r="F290" s="89" t="e">
        <f ca="1">INDIRECT($B290&amp;"!$L$2")</f>
        <v>#REF!</v>
      </c>
      <c r="G290" s="15" t="s">
        <v>25</v>
      </c>
      <c r="H290" s="41">
        <f>'業者情報入力'!$H$6</f>
        <v>0</v>
      </c>
      <c r="I290" s="15" t="s">
        <v>27</v>
      </c>
      <c r="J290" s="191" t="e">
        <f>ROUNDDOWN(F290*H290,0)</f>
        <v>#REF!</v>
      </c>
      <c r="K290" s="192"/>
      <c r="L290" s="16" t="s">
        <v>27</v>
      </c>
      <c r="M290" s="86"/>
    </row>
    <row r="291" spans="1:13" ht="20.25" customHeight="1">
      <c r="A291" s="169"/>
      <c r="B291" s="188"/>
      <c r="C291" s="189"/>
      <c r="D291" s="190"/>
      <c r="E291" s="10" t="s">
        <v>23</v>
      </c>
      <c r="F291" s="90" t="e">
        <f ca="1">INDIRECT($B290&amp;"!$L$3")</f>
        <v>#REF!</v>
      </c>
      <c r="G291" s="7" t="s">
        <v>25</v>
      </c>
      <c r="H291" s="42">
        <f>'業者情報入力'!$H$7</f>
        <v>1</v>
      </c>
      <c r="I291" s="7" t="s">
        <v>27</v>
      </c>
      <c r="J291" s="193" t="e">
        <f>ROUNDDOWN(F291*H291,0)</f>
        <v>#REF!</v>
      </c>
      <c r="K291" s="194"/>
      <c r="L291" s="17" t="s">
        <v>27</v>
      </c>
      <c r="M291" s="86"/>
    </row>
    <row r="292" spans="1:13" ht="20.25" customHeight="1" thickBot="1">
      <c r="A292" s="169"/>
      <c r="B292" s="188"/>
      <c r="C292" s="189"/>
      <c r="D292" s="190"/>
      <c r="E292" s="11" t="s">
        <v>21</v>
      </c>
      <c r="F292" s="91" t="e">
        <f ca="1">INDIRECT($B290&amp;"!$L$4")</f>
        <v>#REF!</v>
      </c>
      <c r="G292" s="12" t="s">
        <v>25</v>
      </c>
      <c r="H292" s="43">
        <f>'業者情報入力'!$H$8</f>
        <v>0</v>
      </c>
      <c r="I292" s="12" t="s">
        <v>27</v>
      </c>
      <c r="J292" s="195" t="e">
        <f>ROUNDDOWN(F292*H292,0)</f>
        <v>#REF!</v>
      </c>
      <c r="K292" s="196"/>
      <c r="L292" s="18" t="s">
        <v>27</v>
      </c>
      <c r="M292" s="86"/>
    </row>
    <row r="293" spans="1:13" ht="20.25" customHeight="1" thickBot="1" thickTop="1">
      <c r="A293" s="170"/>
      <c r="B293" s="19"/>
      <c r="C293" s="175" t="s">
        <v>40</v>
      </c>
      <c r="D293" s="176"/>
      <c r="E293" s="19" t="s">
        <v>20</v>
      </c>
      <c r="F293" s="92" t="e">
        <f>SUM(F290:F292)</f>
        <v>#REF!</v>
      </c>
      <c r="G293" s="20" t="s">
        <v>25</v>
      </c>
      <c r="H293" s="21" t="s">
        <v>28</v>
      </c>
      <c r="I293" s="20" t="s">
        <v>27</v>
      </c>
      <c r="J293" s="171" t="e">
        <f>SUM(J290:K292)</f>
        <v>#REF!</v>
      </c>
      <c r="K293" s="172"/>
      <c r="L293" s="22" t="s">
        <v>27</v>
      </c>
      <c r="M293" s="87">
        <f>_xlfn.IFERROR(J293,"")</f>
      </c>
    </row>
    <row r="294" spans="1:13" ht="20.25" customHeight="1">
      <c r="A294" s="168">
        <f>A290+1</f>
        <v>58</v>
      </c>
      <c r="B294" s="185">
        <f>IF('58'!$B$1="","",'58'!$B$1)</f>
      </c>
      <c r="C294" s="186"/>
      <c r="D294" s="187"/>
      <c r="E294" s="14" t="s">
        <v>24</v>
      </c>
      <c r="F294" s="89" t="e">
        <f ca="1">INDIRECT($B294&amp;"!$L$2")</f>
        <v>#REF!</v>
      </c>
      <c r="G294" s="15" t="s">
        <v>25</v>
      </c>
      <c r="H294" s="41">
        <f>'業者情報入力'!$H$6</f>
        <v>0</v>
      </c>
      <c r="I294" s="15" t="s">
        <v>27</v>
      </c>
      <c r="J294" s="191" t="e">
        <f>ROUNDDOWN(F294*H294,0)</f>
        <v>#REF!</v>
      </c>
      <c r="K294" s="192"/>
      <c r="L294" s="16" t="s">
        <v>27</v>
      </c>
      <c r="M294" s="86"/>
    </row>
    <row r="295" spans="1:13" ht="20.25" customHeight="1">
      <c r="A295" s="169"/>
      <c r="B295" s="188"/>
      <c r="C295" s="189"/>
      <c r="D295" s="190"/>
      <c r="E295" s="10" t="s">
        <v>23</v>
      </c>
      <c r="F295" s="90" t="e">
        <f ca="1">INDIRECT($B294&amp;"!$L$3")</f>
        <v>#REF!</v>
      </c>
      <c r="G295" s="7" t="s">
        <v>25</v>
      </c>
      <c r="H295" s="42">
        <f>'業者情報入力'!$H$7</f>
        <v>1</v>
      </c>
      <c r="I295" s="7" t="s">
        <v>27</v>
      </c>
      <c r="J295" s="193" t="e">
        <f>ROUNDDOWN(F295*H295,0)</f>
        <v>#REF!</v>
      </c>
      <c r="K295" s="194"/>
      <c r="L295" s="17" t="s">
        <v>27</v>
      </c>
      <c r="M295" s="86"/>
    </row>
    <row r="296" spans="1:13" ht="20.25" customHeight="1" thickBot="1">
      <c r="A296" s="169"/>
      <c r="B296" s="188"/>
      <c r="C296" s="189"/>
      <c r="D296" s="190"/>
      <c r="E296" s="11" t="s">
        <v>21</v>
      </c>
      <c r="F296" s="91" t="e">
        <f ca="1">INDIRECT($B294&amp;"!$L$4")</f>
        <v>#REF!</v>
      </c>
      <c r="G296" s="12" t="s">
        <v>25</v>
      </c>
      <c r="H296" s="43">
        <f>'業者情報入力'!$H$8</f>
        <v>0</v>
      </c>
      <c r="I296" s="12" t="s">
        <v>27</v>
      </c>
      <c r="J296" s="195" t="e">
        <f>ROUNDDOWN(F296*H296,0)</f>
        <v>#REF!</v>
      </c>
      <c r="K296" s="196"/>
      <c r="L296" s="18" t="s">
        <v>27</v>
      </c>
      <c r="M296" s="86"/>
    </row>
    <row r="297" spans="1:13" ht="20.25" customHeight="1" thickBot="1" thickTop="1">
      <c r="A297" s="170"/>
      <c r="B297" s="19"/>
      <c r="C297" s="175" t="s">
        <v>40</v>
      </c>
      <c r="D297" s="176"/>
      <c r="E297" s="19" t="s">
        <v>20</v>
      </c>
      <c r="F297" s="92" t="e">
        <f>SUM(F294:F296)</f>
        <v>#REF!</v>
      </c>
      <c r="G297" s="20" t="s">
        <v>25</v>
      </c>
      <c r="H297" s="23" t="s">
        <v>28</v>
      </c>
      <c r="I297" s="20" t="s">
        <v>27</v>
      </c>
      <c r="J297" s="171" t="e">
        <f>SUM(J294:K296)</f>
        <v>#REF!</v>
      </c>
      <c r="K297" s="172"/>
      <c r="L297" s="22" t="s">
        <v>27</v>
      </c>
      <c r="M297" s="87">
        <f>_xlfn.IFERROR(J297,"")</f>
      </c>
    </row>
    <row r="298" spans="1:13" ht="20.25" customHeight="1">
      <c r="A298" s="168">
        <f>A294+1</f>
        <v>59</v>
      </c>
      <c r="B298" s="185">
        <f>IF('59'!$B$1="","",'59'!$B$1)</f>
      </c>
      <c r="C298" s="186"/>
      <c r="D298" s="187"/>
      <c r="E298" s="14" t="s">
        <v>24</v>
      </c>
      <c r="F298" s="89" t="e">
        <f ca="1">INDIRECT($B298&amp;"!$L$2")</f>
        <v>#REF!</v>
      </c>
      <c r="G298" s="15" t="s">
        <v>25</v>
      </c>
      <c r="H298" s="41">
        <f>'業者情報入力'!$H$6</f>
        <v>0</v>
      </c>
      <c r="I298" s="15" t="s">
        <v>27</v>
      </c>
      <c r="J298" s="191" t="e">
        <f>ROUNDDOWN(F298*H298,0)</f>
        <v>#REF!</v>
      </c>
      <c r="K298" s="192"/>
      <c r="L298" s="16" t="s">
        <v>27</v>
      </c>
      <c r="M298" s="86"/>
    </row>
    <row r="299" spans="1:13" ht="20.25" customHeight="1">
      <c r="A299" s="169"/>
      <c r="B299" s="188"/>
      <c r="C299" s="189"/>
      <c r="D299" s="190"/>
      <c r="E299" s="10" t="s">
        <v>23</v>
      </c>
      <c r="F299" s="90" t="e">
        <f ca="1">INDIRECT($B298&amp;"!$L$3")</f>
        <v>#REF!</v>
      </c>
      <c r="G299" s="7" t="s">
        <v>25</v>
      </c>
      <c r="H299" s="42">
        <f>'業者情報入力'!$H$7</f>
        <v>1</v>
      </c>
      <c r="I299" s="7" t="s">
        <v>27</v>
      </c>
      <c r="J299" s="193" t="e">
        <f>ROUNDDOWN(F299*H299,0)</f>
        <v>#REF!</v>
      </c>
      <c r="K299" s="194"/>
      <c r="L299" s="17" t="s">
        <v>27</v>
      </c>
      <c r="M299" s="86"/>
    </row>
    <row r="300" spans="1:13" ht="20.25" customHeight="1" thickBot="1">
      <c r="A300" s="169"/>
      <c r="B300" s="188"/>
      <c r="C300" s="189"/>
      <c r="D300" s="190"/>
      <c r="E300" s="11" t="s">
        <v>21</v>
      </c>
      <c r="F300" s="91" t="e">
        <f ca="1">INDIRECT($B298&amp;"!$L$4")</f>
        <v>#REF!</v>
      </c>
      <c r="G300" s="12" t="s">
        <v>25</v>
      </c>
      <c r="H300" s="43">
        <f>'業者情報入力'!$H$8</f>
        <v>0</v>
      </c>
      <c r="I300" s="12" t="s">
        <v>27</v>
      </c>
      <c r="J300" s="195" t="e">
        <f>ROUNDDOWN(F300*H300,0)</f>
        <v>#REF!</v>
      </c>
      <c r="K300" s="196"/>
      <c r="L300" s="18" t="s">
        <v>27</v>
      </c>
      <c r="M300" s="86"/>
    </row>
    <row r="301" spans="1:13" ht="20.25" customHeight="1" thickBot="1" thickTop="1">
      <c r="A301" s="170"/>
      <c r="B301" s="19"/>
      <c r="C301" s="175" t="s">
        <v>40</v>
      </c>
      <c r="D301" s="176"/>
      <c r="E301" s="19" t="s">
        <v>20</v>
      </c>
      <c r="F301" s="92" t="e">
        <f>SUM(F298:F300)</f>
        <v>#REF!</v>
      </c>
      <c r="G301" s="20" t="s">
        <v>25</v>
      </c>
      <c r="H301" s="23" t="s">
        <v>28</v>
      </c>
      <c r="I301" s="20" t="s">
        <v>27</v>
      </c>
      <c r="J301" s="171" t="e">
        <f>SUM(J298:K300)</f>
        <v>#REF!</v>
      </c>
      <c r="K301" s="172"/>
      <c r="L301" s="22" t="s">
        <v>27</v>
      </c>
      <c r="M301" s="87">
        <f>_xlfn.IFERROR(J301,"")</f>
      </c>
    </row>
    <row r="302" spans="1:13" ht="20.25" customHeight="1">
      <c r="A302" s="168">
        <f>A298+1</f>
        <v>60</v>
      </c>
      <c r="B302" s="185">
        <f>IF('60'!$B$1="","",'60'!$B$1)</f>
      </c>
      <c r="C302" s="186"/>
      <c r="D302" s="187"/>
      <c r="E302" s="14" t="s">
        <v>24</v>
      </c>
      <c r="F302" s="89" t="e">
        <f ca="1">INDIRECT($B302&amp;"!$L$2")</f>
        <v>#REF!</v>
      </c>
      <c r="G302" s="15" t="s">
        <v>25</v>
      </c>
      <c r="H302" s="41">
        <f>'業者情報入力'!$H$6</f>
        <v>0</v>
      </c>
      <c r="I302" s="15" t="s">
        <v>27</v>
      </c>
      <c r="J302" s="191" t="e">
        <f>ROUNDDOWN(F302*H302,0)</f>
        <v>#REF!</v>
      </c>
      <c r="K302" s="192"/>
      <c r="L302" s="16" t="s">
        <v>27</v>
      </c>
      <c r="M302" s="86"/>
    </row>
    <row r="303" spans="1:13" ht="20.25" customHeight="1">
      <c r="A303" s="169"/>
      <c r="B303" s="188"/>
      <c r="C303" s="189"/>
      <c r="D303" s="190"/>
      <c r="E303" s="10" t="s">
        <v>23</v>
      </c>
      <c r="F303" s="90" t="e">
        <f ca="1">INDIRECT($B302&amp;"!$L$3")</f>
        <v>#REF!</v>
      </c>
      <c r="G303" s="7" t="s">
        <v>25</v>
      </c>
      <c r="H303" s="42">
        <f>'業者情報入力'!$H$7</f>
        <v>1</v>
      </c>
      <c r="I303" s="7" t="s">
        <v>27</v>
      </c>
      <c r="J303" s="193" t="e">
        <f>ROUNDDOWN(F303*H303,0)</f>
        <v>#REF!</v>
      </c>
      <c r="K303" s="194"/>
      <c r="L303" s="17" t="s">
        <v>27</v>
      </c>
      <c r="M303" s="86"/>
    </row>
    <row r="304" spans="1:13" ht="20.25" customHeight="1" thickBot="1">
      <c r="A304" s="169"/>
      <c r="B304" s="188"/>
      <c r="C304" s="189"/>
      <c r="D304" s="190"/>
      <c r="E304" s="11" t="s">
        <v>21</v>
      </c>
      <c r="F304" s="91" t="e">
        <f ca="1">INDIRECT($B302&amp;"!$L$4")</f>
        <v>#REF!</v>
      </c>
      <c r="G304" s="12" t="s">
        <v>25</v>
      </c>
      <c r="H304" s="43">
        <f>'業者情報入力'!$H$8</f>
        <v>0</v>
      </c>
      <c r="I304" s="12" t="s">
        <v>27</v>
      </c>
      <c r="J304" s="195" t="e">
        <f>ROUNDDOWN(F304*H304,0)</f>
        <v>#REF!</v>
      </c>
      <c r="K304" s="196"/>
      <c r="L304" s="18" t="s">
        <v>27</v>
      </c>
      <c r="M304" s="86"/>
    </row>
    <row r="305" spans="1:13" ht="20.25" customHeight="1" thickBot="1" thickTop="1">
      <c r="A305" s="170"/>
      <c r="B305" s="19"/>
      <c r="C305" s="175" t="s">
        <v>40</v>
      </c>
      <c r="D305" s="176"/>
      <c r="E305" s="19" t="s">
        <v>20</v>
      </c>
      <c r="F305" s="92" t="e">
        <f>SUM(F302:F304)</f>
        <v>#REF!</v>
      </c>
      <c r="G305" s="20" t="s">
        <v>25</v>
      </c>
      <c r="H305" s="23" t="s">
        <v>28</v>
      </c>
      <c r="I305" s="20" t="s">
        <v>27</v>
      </c>
      <c r="J305" s="171" t="e">
        <f>SUM(J302:K304)</f>
        <v>#REF!</v>
      </c>
      <c r="K305" s="172"/>
      <c r="L305" s="22" t="s">
        <v>27</v>
      </c>
      <c r="M305" s="87">
        <f>_xlfn.IFERROR(J305,"")</f>
      </c>
    </row>
    <row r="306" spans="1:13" ht="20.25" customHeight="1">
      <c r="A306" s="168">
        <f>A302+1</f>
        <v>61</v>
      </c>
      <c r="B306" s="185">
        <f>IF('61'!$B$1="","",'61'!$B$1)</f>
      </c>
      <c r="C306" s="186"/>
      <c r="D306" s="187"/>
      <c r="E306" s="14" t="s">
        <v>24</v>
      </c>
      <c r="F306" s="89" t="e">
        <f ca="1">INDIRECT($B306&amp;"!$L$2")</f>
        <v>#REF!</v>
      </c>
      <c r="G306" s="15" t="s">
        <v>25</v>
      </c>
      <c r="H306" s="41">
        <f>'業者情報入力'!$H$6</f>
        <v>0</v>
      </c>
      <c r="I306" s="15" t="s">
        <v>27</v>
      </c>
      <c r="J306" s="191" t="e">
        <f>ROUNDDOWN(F306*H306,0)</f>
        <v>#REF!</v>
      </c>
      <c r="K306" s="192"/>
      <c r="L306" s="16" t="s">
        <v>27</v>
      </c>
      <c r="M306" s="86"/>
    </row>
    <row r="307" spans="1:13" ht="20.25" customHeight="1">
      <c r="A307" s="169"/>
      <c r="B307" s="188"/>
      <c r="C307" s="189"/>
      <c r="D307" s="190"/>
      <c r="E307" s="10" t="s">
        <v>23</v>
      </c>
      <c r="F307" s="90" t="e">
        <f ca="1">INDIRECT($B306&amp;"!$L$3")</f>
        <v>#REF!</v>
      </c>
      <c r="G307" s="7" t="s">
        <v>25</v>
      </c>
      <c r="H307" s="42">
        <f>'業者情報入力'!$H$7</f>
        <v>1</v>
      </c>
      <c r="I307" s="7" t="s">
        <v>27</v>
      </c>
      <c r="J307" s="193" t="e">
        <f>ROUNDDOWN(F307*H307,0)</f>
        <v>#REF!</v>
      </c>
      <c r="K307" s="194"/>
      <c r="L307" s="17" t="s">
        <v>27</v>
      </c>
      <c r="M307" s="86"/>
    </row>
    <row r="308" spans="1:13" ht="20.25" customHeight="1" thickBot="1">
      <c r="A308" s="169"/>
      <c r="B308" s="188"/>
      <c r="C308" s="189"/>
      <c r="D308" s="190"/>
      <c r="E308" s="11" t="s">
        <v>21</v>
      </c>
      <c r="F308" s="91" t="e">
        <f ca="1">INDIRECT($B306&amp;"!$L$4")</f>
        <v>#REF!</v>
      </c>
      <c r="G308" s="12" t="s">
        <v>25</v>
      </c>
      <c r="H308" s="43">
        <f>'業者情報入力'!$H$8</f>
        <v>0</v>
      </c>
      <c r="I308" s="12" t="s">
        <v>27</v>
      </c>
      <c r="J308" s="195" t="e">
        <f>ROUNDDOWN(F308*H308,0)</f>
        <v>#REF!</v>
      </c>
      <c r="K308" s="196"/>
      <c r="L308" s="18" t="s">
        <v>27</v>
      </c>
      <c r="M308" s="86"/>
    </row>
    <row r="309" spans="1:13" ht="20.25" customHeight="1" thickBot="1" thickTop="1">
      <c r="A309" s="170"/>
      <c r="B309" s="19"/>
      <c r="C309" s="175" t="s">
        <v>40</v>
      </c>
      <c r="D309" s="176"/>
      <c r="E309" s="19" t="s">
        <v>20</v>
      </c>
      <c r="F309" s="92" t="e">
        <f>SUM(F306:F308)</f>
        <v>#REF!</v>
      </c>
      <c r="G309" s="20" t="s">
        <v>25</v>
      </c>
      <c r="H309" s="23" t="s">
        <v>28</v>
      </c>
      <c r="I309" s="20" t="s">
        <v>27</v>
      </c>
      <c r="J309" s="171" t="e">
        <f>SUM(J306:K308)</f>
        <v>#REF!</v>
      </c>
      <c r="K309" s="172"/>
      <c r="L309" s="22" t="s">
        <v>27</v>
      </c>
      <c r="M309" s="87">
        <f>_xlfn.IFERROR(J309,"")</f>
      </c>
    </row>
    <row r="310" spans="1:13" ht="20.25" customHeight="1">
      <c r="A310" s="168">
        <f>A306+1</f>
        <v>62</v>
      </c>
      <c r="B310" s="185">
        <f>IF('62'!$B$1="","",'62'!$B$1)</f>
      </c>
      <c r="C310" s="186"/>
      <c r="D310" s="187"/>
      <c r="E310" s="14" t="s">
        <v>24</v>
      </c>
      <c r="F310" s="89" t="e">
        <f ca="1">INDIRECT($B310&amp;"!$L$2")</f>
        <v>#REF!</v>
      </c>
      <c r="G310" s="15" t="s">
        <v>25</v>
      </c>
      <c r="H310" s="41">
        <f>'業者情報入力'!$H$6</f>
        <v>0</v>
      </c>
      <c r="I310" s="15" t="s">
        <v>27</v>
      </c>
      <c r="J310" s="191" t="e">
        <f>ROUNDDOWN(F310*H310,0)</f>
        <v>#REF!</v>
      </c>
      <c r="K310" s="192"/>
      <c r="L310" s="16" t="s">
        <v>27</v>
      </c>
      <c r="M310" s="86"/>
    </row>
    <row r="311" spans="1:13" ht="20.25" customHeight="1">
      <c r="A311" s="169"/>
      <c r="B311" s="188"/>
      <c r="C311" s="189"/>
      <c r="D311" s="190"/>
      <c r="E311" s="10" t="s">
        <v>23</v>
      </c>
      <c r="F311" s="90" t="e">
        <f ca="1">INDIRECT($B310&amp;"!$L$3")</f>
        <v>#REF!</v>
      </c>
      <c r="G311" s="7" t="s">
        <v>25</v>
      </c>
      <c r="H311" s="42">
        <f>'業者情報入力'!$H$7</f>
        <v>1</v>
      </c>
      <c r="I311" s="7" t="s">
        <v>27</v>
      </c>
      <c r="J311" s="193" t="e">
        <f>ROUNDDOWN(F311*H311,0)</f>
        <v>#REF!</v>
      </c>
      <c r="K311" s="194"/>
      <c r="L311" s="17" t="s">
        <v>27</v>
      </c>
      <c r="M311" s="86"/>
    </row>
    <row r="312" spans="1:13" ht="20.25" customHeight="1" thickBot="1">
      <c r="A312" s="169"/>
      <c r="B312" s="188"/>
      <c r="C312" s="189"/>
      <c r="D312" s="190"/>
      <c r="E312" s="11" t="s">
        <v>21</v>
      </c>
      <c r="F312" s="91" t="e">
        <f ca="1">INDIRECT($B310&amp;"!$L$4")</f>
        <v>#REF!</v>
      </c>
      <c r="G312" s="12" t="s">
        <v>25</v>
      </c>
      <c r="H312" s="43">
        <f>'業者情報入力'!$H$8</f>
        <v>0</v>
      </c>
      <c r="I312" s="12" t="s">
        <v>27</v>
      </c>
      <c r="J312" s="195" t="e">
        <f>ROUNDDOWN(F312*H312,0)</f>
        <v>#REF!</v>
      </c>
      <c r="K312" s="196"/>
      <c r="L312" s="18" t="s">
        <v>27</v>
      </c>
      <c r="M312" s="86"/>
    </row>
    <row r="313" spans="1:13" ht="20.25" customHeight="1" thickBot="1" thickTop="1">
      <c r="A313" s="170"/>
      <c r="B313" s="19"/>
      <c r="C313" s="175" t="s">
        <v>40</v>
      </c>
      <c r="D313" s="176"/>
      <c r="E313" s="19" t="s">
        <v>20</v>
      </c>
      <c r="F313" s="92" t="e">
        <f>SUM(F310:F312)</f>
        <v>#REF!</v>
      </c>
      <c r="G313" s="20" t="s">
        <v>25</v>
      </c>
      <c r="H313" s="23" t="s">
        <v>28</v>
      </c>
      <c r="I313" s="20" t="s">
        <v>27</v>
      </c>
      <c r="J313" s="171" t="e">
        <f>SUM(J310:K312)</f>
        <v>#REF!</v>
      </c>
      <c r="K313" s="172"/>
      <c r="L313" s="22" t="s">
        <v>27</v>
      </c>
      <c r="M313" s="87">
        <f>_xlfn.IFERROR(J313,"")</f>
      </c>
    </row>
    <row r="314" spans="1:13" ht="20.25" customHeight="1">
      <c r="A314" s="168">
        <f>A310+1</f>
        <v>63</v>
      </c>
      <c r="B314" s="185">
        <f>IF('63'!$B$1="","",'63'!$B$1)</f>
      </c>
      <c r="C314" s="186"/>
      <c r="D314" s="187"/>
      <c r="E314" s="14" t="s">
        <v>24</v>
      </c>
      <c r="F314" s="89" t="e">
        <f ca="1">INDIRECT($B314&amp;"!$L$2")</f>
        <v>#REF!</v>
      </c>
      <c r="G314" s="15" t="s">
        <v>25</v>
      </c>
      <c r="H314" s="41">
        <f>'業者情報入力'!$H$6</f>
        <v>0</v>
      </c>
      <c r="I314" s="15" t="s">
        <v>27</v>
      </c>
      <c r="J314" s="191" t="e">
        <f>ROUNDDOWN(F314*H314,0)</f>
        <v>#REF!</v>
      </c>
      <c r="K314" s="192"/>
      <c r="L314" s="16" t="s">
        <v>27</v>
      </c>
      <c r="M314" s="86"/>
    </row>
    <row r="315" spans="1:13" ht="20.25" customHeight="1">
      <c r="A315" s="169"/>
      <c r="B315" s="188"/>
      <c r="C315" s="189"/>
      <c r="D315" s="190"/>
      <c r="E315" s="10" t="s">
        <v>23</v>
      </c>
      <c r="F315" s="90" t="e">
        <f ca="1">INDIRECT($B314&amp;"!$L$3")</f>
        <v>#REF!</v>
      </c>
      <c r="G315" s="7" t="s">
        <v>25</v>
      </c>
      <c r="H315" s="42">
        <f>'業者情報入力'!$H$7</f>
        <v>1</v>
      </c>
      <c r="I315" s="7" t="s">
        <v>27</v>
      </c>
      <c r="J315" s="193" t="e">
        <f>ROUNDDOWN(F315*H315,0)</f>
        <v>#REF!</v>
      </c>
      <c r="K315" s="194"/>
      <c r="L315" s="17" t="s">
        <v>27</v>
      </c>
      <c r="M315" s="86"/>
    </row>
    <row r="316" spans="1:13" ht="20.25" customHeight="1" thickBot="1">
      <c r="A316" s="169"/>
      <c r="B316" s="188"/>
      <c r="C316" s="189"/>
      <c r="D316" s="190"/>
      <c r="E316" s="11" t="s">
        <v>21</v>
      </c>
      <c r="F316" s="91" t="e">
        <f ca="1">INDIRECT($B314&amp;"!$L$4")</f>
        <v>#REF!</v>
      </c>
      <c r="G316" s="12" t="s">
        <v>25</v>
      </c>
      <c r="H316" s="43">
        <f>'業者情報入力'!$H$8</f>
        <v>0</v>
      </c>
      <c r="I316" s="12" t="s">
        <v>27</v>
      </c>
      <c r="J316" s="195" t="e">
        <f>ROUNDDOWN(F316*H316,0)</f>
        <v>#REF!</v>
      </c>
      <c r="K316" s="196"/>
      <c r="L316" s="18" t="s">
        <v>27</v>
      </c>
      <c r="M316" s="86"/>
    </row>
    <row r="317" spans="1:13" ht="20.25" customHeight="1" thickBot="1" thickTop="1">
      <c r="A317" s="170"/>
      <c r="B317" s="19"/>
      <c r="C317" s="175" t="s">
        <v>40</v>
      </c>
      <c r="D317" s="176"/>
      <c r="E317" s="19" t="s">
        <v>20</v>
      </c>
      <c r="F317" s="92" t="e">
        <f>SUM(F314:F316)</f>
        <v>#REF!</v>
      </c>
      <c r="G317" s="20" t="s">
        <v>25</v>
      </c>
      <c r="H317" s="23" t="s">
        <v>28</v>
      </c>
      <c r="I317" s="20" t="s">
        <v>27</v>
      </c>
      <c r="J317" s="171" t="e">
        <f>SUM(J314:K316)</f>
        <v>#REF!</v>
      </c>
      <c r="K317" s="172"/>
      <c r="L317" s="22" t="s">
        <v>27</v>
      </c>
      <c r="M317" s="87">
        <f>_xlfn.IFERROR(J317,"")</f>
      </c>
    </row>
    <row r="318" spans="1:13" ht="20.25" customHeight="1">
      <c r="A318" s="168">
        <f>A314+1</f>
        <v>64</v>
      </c>
      <c r="B318" s="185">
        <f>IF('64'!$B$1="","",'64'!$B$1)</f>
      </c>
      <c r="C318" s="186"/>
      <c r="D318" s="187"/>
      <c r="E318" s="14" t="s">
        <v>24</v>
      </c>
      <c r="F318" s="89" t="e">
        <f ca="1">INDIRECT($B318&amp;"!$L$2")</f>
        <v>#REF!</v>
      </c>
      <c r="G318" s="15" t="s">
        <v>25</v>
      </c>
      <c r="H318" s="41">
        <f>'業者情報入力'!$H$6</f>
        <v>0</v>
      </c>
      <c r="I318" s="15" t="s">
        <v>27</v>
      </c>
      <c r="J318" s="191" t="e">
        <f>ROUNDDOWN(F318*H318,0)</f>
        <v>#REF!</v>
      </c>
      <c r="K318" s="192"/>
      <c r="L318" s="16" t="s">
        <v>27</v>
      </c>
      <c r="M318" s="86"/>
    </row>
    <row r="319" spans="1:13" ht="20.25" customHeight="1">
      <c r="A319" s="169"/>
      <c r="B319" s="188"/>
      <c r="C319" s="189"/>
      <c r="D319" s="190"/>
      <c r="E319" s="10" t="s">
        <v>23</v>
      </c>
      <c r="F319" s="90" t="e">
        <f ca="1">INDIRECT($B318&amp;"!$L$3")</f>
        <v>#REF!</v>
      </c>
      <c r="G319" s="7" t="s">
        <v>25</v>
      </c>
      <c r="H319" s="42">
        <f>'業者情報入力'!$H$7</f>
        <v>1</v>
      </c>
      <c r="I319" s="7" t="s">
        <v>27</v>
      </c>
      <c r="J319" s="193" t="e">
        <f>ROUNDDOWN(F319*H319,0)</f>
        <v>#REF!</v>
      </c>
      <c r="K319" s="194"/>
      <c r="L319" s="17" t="s">
        <v>27</v>
      </c>
      <c r="M319" s="86"/>
    </row>
    <row r="320" spans="1:13" ht="20.25" customHeight="1" thickBot="1">
      <c r="A320" s="169"/>
      <c r="B320" s="188"/>
      <c r="C320" s="189"/>
      <c r="D320" s="190"/>
      <c r="E320" s="11" t="s">
        <v>21</v>
      </c>
      <c r="F320" s="91" t="e">
        <f ca="1">INDIRECT($B318&amp;"!$L$4")</f>
        <v>#REF!</v>
      </c>
      <c r="G320" s="12" t="s">
        <v>25</v>
      </c>
      <c r="H320" s="43">
        <f>'業者情報入力'!$H$8</f>
        <v>0</v>
      </c>
      <c r="I320" s="12" t="s">
        <v>27</v>
      </c>
      <c r="J320" s="195" t="e">
        <f>ROUNDDOWN(F320*H320,0)</f>
        <v>#REF!</v>
      </c>
      <c r="K320" s="196"/>
      <c r="L320" s="18" t="s">
        <v>27</v>
      </c>
      <c r="M320" s="86"/>
    </row>
    <row r="321" spans="1:13" ht="20.25" customHeight="1" thickBot="1" thickTop="1">
      <c r="A321" s="170"/>
      <c r="B321" s="19"/>
      <c r="C321" s="175" t="s">
        <v>40</v>
      </c>
      <c r="D321" s="176"/>
      <c r="E321" s="19" t="s">
        <v>20</v>
      </c>
      <c r="F321" s="92" t="e">
        <f>SUM(F318:F320)</f>
        <v>#REF!</v>
      </c>
      <c r="G321" s="20" t="s">
        <v>25</v>
      </c>
      <c r="H321" s="23" t="s">
        <v>28</v>
      </c>
      <c r="I321" s="20" t="s">
        <v>27</v>
      </c>
      <c r="J321" s="171" t="e">
        <f>SUM(J318:K320)</f>
        <v>#REF!</v>
      </c>
      <c r="K321" s="172"/>
      <c r="L321" s="22" t="s">
        <v>27</v>
      </c>
      <c r="M321" s="87">
        <f>_xlfn.IFERROR(J321,"")</f>
      </c>
    </row>
    <row r="322" spans="1:13" ht="20.25" customHeight="1">
      <c r="A322" s="168">
        <f>A318+1</f>
        <v>65</v>
      </c>
      <c r="B322" s="185">
        <f>IF('65'!$B$1="","",'65'!$B$1)</f>
      </c>
      <c r="C322" s="186"/>
      <c r="D322" s="187"/>
      <c r="E322" s="14" t="s">
        <v>24</v>
      </c>
      <c r="F322" s="89" t="e">
        <f ca="1">INDIRECT($B322&amp;"!$L$2")</f>
        <v>#REF!</v>
      </c>
      <c r="G322" s="15" t="s">
        <v>25</v>
      </c>
      <c r="H322" s="41">
        <f>'業者情報入力'!$H$6</f>
        <v>0</v>
      </c>
      <c r="I322" s="15" t="s">
        <v>27</v>
      </c>
      <c r="J322" s="191" t="e">
        <f>ROUNDDOWN(F322*H322,0)</f>
        <v>#REF!</v>
      </c>
      <c r="K322" s="192"/>
      <c r="L322" s="16" t="s">
        <v>27</v>
      </c>
      <c r="M322" s="86"/>
    </row>
    <row r="323" spans="1:13" ht="20.25" customHeight="1">
      <c r="A323" s="169"/>
      <c r="B323" s="188"/>
      <c r="C323" s="189"/>
      <c r="D323" s="190"/>
      <c r="E323" s="10" t="s">
        <v>23</v>
      </c>
      <c r="F323" s="90" t="e">
        <f ca="1">INDIRECT($B322&amp;"!$L$3")</f>
        <v>#REF!</v>
      </c>
      <c r="G323" s="7" t="s">
        <v>25</v>
      </c>
      <c r="H323" s="42">
        <f>'業者情報入力'!$H$7</f>
        <v>1</v>
      </c>
      <c r="I323" s="7" t="s">
        <v>27</v>
      </c>
      <c r="J323" s="193" t="e">
        <f>ROUNDDOWN(F323*H323,0)</f>
        <v>#REF!</v>
      </c>
      <c r="K323" s="194"/>
      <c r="L323" s="17" t="s">
        <v>27</v>
      </c>
      <c r="M323" s="86"/>
    </row>
    <row r="324" spans="1:13" ht="20.25" customHeight="1" thickBot="1">
      <c r="A324" s="169"/>
      <c r="B324" s="188"/>
      <c r="C324" s="189"/>
      <c r="D324" s="190"/>
      <c r="E324" s="11" t="s">
        <v>21</v>
      </c>
      <c r="F324" s="91" t="e">
        <f ca="1">INDIRECT($B322&amp;"!$L$4")</f>
        <v>#REF!</v>
      </c>
      <c r="G324" s="12" t="s">
        <v>25</v>
      </c>
      <c r="H324" s="43">
        <f>'業者情報入力'!$H$8</f>
        <v>0</v>
      </c>
      <c r="I324" s="12" t="s">
        <v>27</v>
      </c>
      <c r="J324" s="195" t="e">
        <f>ROUNDDOWN(F324*H324,0)</f>
        <v>#REF!</v>
      </c>
      <c r="K324" s="196"/>
      <c r="L324" s="18" t="s">
        <v>27</v>
      </c>
      <c r="M324" s="86"/>
    </row>
    <row r="325" spans="1:13" ht="20.25" customHeight="1" thickBot="1" thickTop="1">
      <c r="A325" s="170"/>
      <c r="B325" s="19"/>
      <c r="C325" s="175" t="s">
        <v>40</v>
      </c>
      <c r="D325" s="176"/>
      <c r="E325" s="19" t="s">
        <v>20</v>
      </c>
      <c r="F325" s="92" t="e">
        <f>SUM(F322:F324)</f>
        <v>#REF!</v>
      </c>
      <c r="G325" s="20" t="s">
        <v>25</v>
      </c>
      <c r="H325" s="23" t="s">
        <v>28</v>
      </c>
      <c r="I325" s="20" t="s">
        <v>27</v>
      </c>
      <c r="J325" s="171" t="e">
        <f>SUM(J322:K324)</f>
        <v>#REF!</v>
      </c>
      <c r="K325" s="172"/>
      <c r="L325" s="22" t="s">
        <v>27</v>
      </c>
      <c r="M325" s="87">
        <f>_xlfn.IFERROR(J325,"")</f>
      </c>
    </row>
  </sheetData>
  <sheetProtection sheet="1" insertRows="0" deleteRows="0"/>
  <mergeCells count="514">
    <mergeCell ref="A322:A325"/>
    <mergeCell ref="B322:D324"/>
    <mergeCell ref="J322:K322"/>
    <mergeCell ref="J323:K323"/>
    <mergeCell ref="J324:K324"/>
    <mergeCell ref="C325:D325"/>
    <mergeCell ref="J325:K325"/>
    <mergeCell ref="A318:A321"/>
    <mergeCell ref="B318:D320"/>
    <mergeCell ref="J318:K318"/>
    <mergeCell ref="J319:K319"/>
    <mergeCell ref="J320:K320"/>
    <mergeCell ref="C321:D321"/>
    <mergeCell ref="J321:K321"/>
    <mergeCell ref="A314:A317"/>
    <mergeCell ref="B314:D316"/>
    <mergeCell ref="J314:K314"/>
    <mergeCell ref="J315:K315"/>
    <mergeCell ref="J316:K316"/>
    <mergeCell ref="C317:D317"/>
    <mergeCell ref="J317:K317"/>
    <mergeCell ref="A310:A313"/>
    <mergeCell ref="B310:D312"/>
    <mergeCell ref="J310:K310"/>
    <mergeCell ref="J311:K311"/>
    <mergeCell ref="J312:K312"/>
    <mergeCell ref="C313:D313"/>
    <mergeCell ref="J313:K313"/>
    <mergeCell ref="A306:A309"/>
    <mergeCell ref="B306:D308"/>
    <mergeCell ref="J306:K306"/>
    <mergeCell ref="J307:K307"/>
    <mergeCell ref="J308:K308"/>
    <mergeCell ref="C309:D309"/>
    <mergeCell ref="J309:K309"/>
    <mergeCell ref="A302:A305"/>
    <mergeCell ref="B302:D304"/>
    <mergeCell ref="J302:K302"/>
    <mergeCell ref="J303:K303"/>
    <mergeCell ref="J304:K304"/>
    <mergeCell ref="C305:D305"/>
    <mergeCell ref="J305:K305"/>
    <mergeCell ref="A298:A301"/>
    <mergeCell ref="B298:D300"/>
    <mergeCell ref="J298:K298"/>
    <mergeCell ref="J299:K299"/>
    <mergeCell ref="J300:K300"/>
    <mergeCell ref="C301:D301"/>
    <mergeCell ref="J301:K301"/>
    <mergeCell ref="J293:K293"/>
    <mergeCell ref="A294:A297"/>
    <mergeCell ref="B294:D296"/>
    <mergeCell ref="J294:K294"/>
    <mergeCell ref="J295:K295"/>
    <mergeCell ref="J296:K296"/>
    <mergeCell ref="C297:D297"/>
    <mergeCell ref="J297:K297"/>
    <mergeCell ref="B289:D289"/>
    <mergeCell ref="E289:G289"/>
    <mergeCell ref="H289:I289"/>
    <mergeCell ref="J289:L289"/>
    <mergeCell ref="A290:A293"/>
    <mergeCell ref="B290:D292"/>
    <mergeCell ref="J290:K290"/>
    <mergeCell ref="J291:K291"/>
    <mergeCell ref="J292:K292"/>
    <mergeCell ref="C293:D293"/>
    <mergeCell ref="A281:A284"/>
    <mergeCell ref="B281:D283"/>
    <mergeCell ref="J281:K281"/>
    <mergeCell ref="J282:K282"/>
    <mergeCell ref="J283:K283"/>
    <mergeCell ref="C284:D284"/>
    <mergeCell ref="J284:K284"/>
    <mergeCell ref="A277:A280"/>
    <mergeCell ref="B277:D279"/>
    <mergeCell ref="J277:K277"/>
    <mergeCell ref="J278:K278"/>
    <mergeCell ref="J279:K279"/>
    <mergeCell ref="C280:D280"/>
    <mergeCell ref="J280:K280"/>
    <mergeCell ref="A273:A276"/>
    <mergeCell ref="B273:D275"/>
    <mergeCell ref="J273:K273"/>
    <mergeCell ref="J274:K274"/>
    <mergeCell ref="J275:K275"/>
    <mergeCell ref="C276:D276"/>
    <mergeCell ref="J276:K276"/>
    <mergeCell ref="A269:A272"/>
    <mergeCell ref="B269:D271"/>
    <mergeCell ref="J269:K269"/>
    <mergeCell ref="J270:K270"/>
    <mergeCell ref="J271:K271"/>
    <mergeCell ref="C272:D272"/>
    <mergeCell ref="J272:K272"/>
    <mergeCell ref="A265:A268"/>
    <mergeCell ref="B265:D267"/>
    <mergeCell ref="J265:K265"/>
    <mergeCell ref="J266:K266"/>
    <mergeCell ref="J267:K267"/>
    <mergeCell ref="C268:D268"/>
    <mergeCell ref="J268:K268"/>
    <mergeCell ref="A261:A264"/>
    <mergeCell ref="B261:D263"/>
    <mergeCell ref="J261:K261"/>
    <mergeCell ref="J262:K262"/>
    <mergeCell ref="J263:K263"/>
    <mergeCell ref="C264:D264"/>
    <mergeCell ref="J264:K264"/>
    <mergeCell ref="A257:A260"/>
    <mergeCell ref="B257:D259"/>
    <mergeCell ref="J257:K257"/>
    <mergeCell ref="J258:K258"/>
    <mergeCell ref="J259:K259"/>
    <mergeCell ref="C260:D260"/>
    <mergeCell ref="J260:K260"/>
    <mergeCell ref="J252:K252"/>
    <mergeCell ref="A253:A256"/>
    <mergeCell ref="B253:D255"/>
    <mergeCell ref="J253:K253"/>
    <mergeCell ref="J254:K254"/>
    <mergeCell ref="J255:K255"/>
    <mergeCell ref="C256:D256"/>
    <mergeCell ref="J256:K256"/>
    <mergeCell ref="B248:D248"/>
    <mergeCell ref="E248:G248"/>
    <mergeCell ref="H248:I248"/>
    <mergeCell ref="J248:L248"/>
    <mergeCell ref="A249:A252"/>
    <mergeCell ref="B249:D251"/>
    <mergeCell ref="J249:K249"/>
    <mergeCell ref="J250:K250"/>
    <mergeCell ref="J251:K251"/>
    <mergeCell ref="C252:D252"/>
    <mergeCell ref="A240:A243"/>
    <mergeCell ref="B240:D242"/>
    <mergeCell ref="J240:K240"/>
    <mergeCell ref="J241:K241"/>
    <mergeCell ref="J242:K242"/>
    <mergeCell ref="C243:D243"/>
    <mergeCell ref="J243:K243"/>
    <mergeCell ref="A236:A239"/>
    <mergeCell ref="B236:D238"/>
    <mergeCell ref="J236:K236"/>
    <mergeCell ref="J237:K237"/>
    <mergeCell ref="J238:K238"/>
    <mergeCell ref="C239:D239"/>
    <mergeCell ref="J239:K239"/>
    <mergeCell ref="A232:A235"/>
    <mergeCell ref="B232:D234"/>
    <mergeCell ref="J232:K232"/>
    <mergeCell ref="J233:K233"/>
    <mergeCell ref="J234:K234"/>
    <mergeCell ref="C235:D235"/>
    <mergeCell ref="J235:K235"/>
    <mergeCell ref="A228:A231"/>
    <mergeCell ref="B228:D230"/>
    <mergeCell ref="J228:K228"/>
    <mergeCell ref="J229:K229"/>
    <mergeCell ref="J230:K230"/>
    <mergeCell ref="C231:D231"/>
    <mergeCell ref="J231:K231"/>
    <mergeCell ref="A224:A227"/>
    <mergeCell ref="B224:D226"/>
    <mergeCell ref="J224:K224"/>
    <mergeCell ref="J225:K225"/>
    <mergeCell ref="J226:K226"/>
    <mergeCell ref="C227:D227"/>
    <mergeCell ref="J227:K227"/>
    <mergeCell ref="A220:A223"/>
    <mergeCell ref="B220:D222"/>
    <mergeCell ref="J220:K220"/>
    <mergeCell ref="J221:K221"/>
    <mergeCell ref="J222:K222"/>
    <mergeCell ref="C223:D223"/>
    <mergeCell ref="J223:K223"/>
    <mergeCell ref="A216:A219"/>
    <mergeCell ref="B216:D218"/>
    <mergeCell ref="J216:K216"/>
    <mergeCell ref="J217:K217"/>
    <mergeCell ref="J218:K218"/>
    <mergeCell ref="C219:D219"/>
    <mergeCell ref="J219:K219"/>
    <mergeCell ref="J211:K211"/>
    <mergeCell ref="A212:A215"/>
    <mergeCell ref="B212:D214"/>
    <mergeCell ref="J212:K212"/>
    <mergeCell ref="J213:K213"/>
    <mergeCell ref="J214:K214"/>
    <mergeCell ref="C215:D215"/>
    <mergeCell ref="J215:K215"/>
    <mergeCell ref="B207:D207"/>
    <mergeCell ref="E207:G207"/>
    <mergeCell ref="H207:I207"/>
    <mergeCell ref="J207:L207"/>
    <mergeCell ref="A208:A211"/>
    <mergeCell ref="B208:D210"/>
    <mergeCell ref="J208:K208"/>
    <mergeCell ref="J209:K209"/>
    <mergeCell ref="J210:K210"/>
    <mergeCell ref="C211:D211"/>
    <mergeCell ref="A199:A202"/>
    <mergeCell ref="B199:D201"/>
    <mergeCell ref="J199:K199"/>
    <mergeCell ref="J200:K200"/>
    <mergeCell ref="J201:K201"/>
    <mergeCell ref="C202:D202"/>
    <mergeCell ref="J202:K202"/>
    <mergeCell ref="A195:A198"/>
    <mergeCell ref="B195:D197"/>
    <mergeCell ref="J195:K195"/>
    <mergeCell ref="J196:K196"/>
    <mergeCell ref="J197:K197"/>
    <mergeCell ref="C198:D198"/>
    <mergeCell ref="J198:K198"/>
    <mergeCell ref="A191:A194"/>
    <mergeCell ref="B191:D193"/>
    <mergeCell ref="J191:K191"/>
    <mergeCell ref="J192:K192"/>
    <mergeCell ref="J193:K193"/>
    <mergeCell ref="C194:D194"/>
    <mergeCell ref="J194:K194"/>
    <mergeCell ref="A187:A190"/>
    <mergeCell ref="B187:D189"/>
    <mergeCell ref="J187:K187"/>
    <mergeCell ref="J188:K188"/>
    <mergeCell ref="J189:K189"/>
    <mergeCell ref="C190:D190"/>
    <mergeCell ref="J190:K190"/>
    <mergeCell ref="A183:A186"/>
    <mergeCell ref="B183:D185"/>
    <mergeCell ref="J183:K183"/>
    <mergeCell ref="J184:K184"/>
    <mergeCell ref="J185:K185"/>
    <mergeCell ref="C186:D186"/>
    <mergeCell ref="J186:K186"/>
    <mergeCell ref="A179:A182"/>
    <mergeCell ref="B179:D181"/>
    <mergeCell ref="J179:K179"/>
    <mergeCell ref="J180:K180"/>
    <mergeCell ref="J181:K181"/>
    <mergeCell ref="C182:D182"/>
    <mergeCell ref="J182:K182"/>
    <mergeCell ref="A175:A178"/>
    <mergeCell ref="B175:D177"/>
    <mergeCell ref="J175:K175"/>
    <mergeCell ref="J176:K176"/>
    <mergeCell ref="J177:K177"/>
    <mergeCell ref="C178:D178"/>
    <mergeCell ref="J178:K178"/>
    <mergeCell ref="J170:K170"/>
    <mergeCell ref="A171:A174"/>
    <mergeCell ref="B171:D173"/>
    <mergeCell ref="J171:K171"/>
    <mergeCell ref="J172:K172"/>
    <mergeCell ref="J173:K173"/>
    <mergeCell ref="C174:D174"/>
    <mergeCell ref="J174:K174"/>
    <mergeCell ref="B166:D166"/>
    <mergeCell ref="E166:G166"/>
    <mergeCell ref="H166:I166"/>
    <mergeCell ref="J166:L166"/>
    <mergeCell ref="A167:A170"/>
    <mergeCell ref="B167:D169"/>
    <mergeCell ref="J167:K167"/>
    <mergeCell ref="J168:K168"/>
    <mergeCell ref="J169:K169"/>
    <mergeCell ref="C170:D170"/>
    <mergeCell ref="A158:A161"/>
    <mergeCell ref="B158:D160"/>
    <mergeCell ref="J158:K158"/>
    <mergeCell ref="J159:K159"/>
    <mergeCell ref="J160:K160"/>
    <mergeCell ref="C161:D161"/>
    <mergeCell ref="J161:K161"/>
    <mergeCell ref="A154:A157"/>
    <mergeCell ref="B154:D156"/>
    <mergeCell ref="J154:K154"/>
    <mergeCell ref="J155:K155"/>
    <mergeCell ref="J156:K156"/>
    <mergeCell ref="C157:D157"/>
    <mergeCell ref="J157:K157"/>
    <mergeCell ref="A150:A153"/>
    <mergeCell ref="B150:D152"/>
    <mergeCell ref="J150:K150"/>
    <mergeCell ref="J151:K151"/>
    <mergeCell ref="J152:K152"/>
    <mergeCell ref="C153:D153"/>
    <mergeCell ref="J153:K153"/>
    <mergeCell ref="A146:A149"/>
    <mergeCell ref="B146:D148"/>
    <mergeCell ref="J146:K146"/>
    <mergeCell ref="J147:K147"/>
    <mergeCell ref="J148:K148"/>
    <mergeCell ref="C149:D149"/>
    <mergeCell ref="J149:K149"/>
    <mergeCell ref="A142:A145"/>
    <mergeCell ref="B142:D144"/>
    <mergeCell ref="J142:K142"/>
    <mergeCell ref="J143:K143"/>
    <mergeCell ref="J144:K144"/>
    <mergeCell ref="C145:D145"/>
    <mergeCell ref="J145:K145"/>
    <mergeCell ref="A138:A141"/>
    <mergeCell ref="B138:D140"/>
    <mergeCell ref="J138:K138"/>
    <mergeCell ref="J139:K139"/>
    <mergeCell ref="J140:K140"/>
    <mergeCell ref="C141:D141"/>
    <mergeCell ref="J141:K141"/>
    <mergeCell ref="A134:A137"/>
    <mergeCell ref="B134:D136"/>
    <mergeCell ref="J134:K134"/>
    <mergeCell ref="J135:K135"/>
    <mergeCell ref="J136:K136"/>
    <mergeCell ref="C137:D137"/>
    <mergeCell ref="J137:K137"/>
    <mergeCell ref="J129:K129"/>
    <mergeCell ref="A130:A133"/>
    <mergeCell ref="B130:D132"/>
    <mergeCell ref="J130:K130"/>
    <mergeCell ref="J131:K131"/>
    <mergeCell ref="J132:K132"/>
    <mergeCell ref="C133:D133"/>
    <mergeCell ref="J133:K133"/>
    <mergeCell ref="B125:D125"/>
    <mergeCell ref="E125:G125"/>
    <mergeCell ref="H125:I125"/>
    <mergeCell ref="J125:L125"/>
    <mergeCell ref="A126:A129"/>
    <mergeCell ref="B126:D128"/>
    <mergeCell ref="J126:K126"/>
    <mergeCell ref="J127:K127"/>
    <mergeCell ref="J128:K128"/>
    <mergeCell ref="C129:D129"/>
    <mergeCell ref="A117:A120"/>
    <mergeCell ref="B117:D119"/>
    <mergeCell ref="J117:K117"/>
    <mergeCell ref="J118:K118"/>
    <mergeCell ref="J119:K119"/>
    <mergeCell ref="C120:D120"/>
    <mergeCell ref="J120:K120"/>
    <mergeCell ref="A113:A116"/>
    <mergeCell ref="B113:D115"/>
    <mergeCell ref="J113:K113"/>
    <mergeCell ref="J114:K114"/>
    <mergeCell ref="J115:K115"/>
    <mergeCell ref="C116:D116"/>
    <mergeCell ref="J116:K116"/>
    <mergeCell ref="A109:A112"/>
    <mergeCell ref="B109:D111"/>
    <mergeCell ref="J109:K109"/>
    <mergeCell ref="J110:K110"/>
    <mergeCell ref="J111:K111"/>
    <mergeCell ref="C112:D112"/>
    <mergeCell ref="J112:K112"/>
    <mergeCell ref="A105:A108"/>
    <mergeCell ref="B105:D107"/>
    <mergeCell ref="J105:K105"/>
    <mergeCell ref="J106:K106"/>
    <mergeCell ref="J107:K107"/>
    <mergeCell ref="C108:D108"/>
    <mergeCell ref="J108:K108"/>
    <mergeCell ref="A101:A104"/>
    <mergeCell ref="B101:D103"/>
    <mergeCell ref="J101:K101"/>
    <mergeCell ref="J102:K102"/>
    <mergeCell ref="J103:K103"/>
    <mergeCell ref="C104:D104"/>
    <mergeCell ref="J104:K104"/>
    <mergeCell ref="A97:A100"/>
    <mergeCell ref="B97:D99"/>
    <mergeCell ref="J97:K97"/>
    <mergeCell ref="J98:K98"/>
    <mergeCell ref="J99:K99"/>
    <mergeCell ref="C100:D100"/>
    <mergeCell ref="J100:K100"/>
    <mergeCell ref="A93:A96"/>
    <mergeCell ref="B93:D95"/>
    <mergeCell ref="J93:K93"/>
    <mergeCell ref="J94:K94"/>
    <mergeCell ref="J95:K95"/>
    <mergeCell ref="C96:D96"/>
    <mergeCell ref="J96:K96"/>
    <mergeCell ref="J88:K88"/>
    <mergeCell ref="A89:A92"/>
    <mergeCell ref="B89:D91"/>
    <mergeCell ref="J89:K89"/>
    <mergeCell ref="J90:K90"/>
    <mergeCell ref="J91:K91"/>
    <mergeCell ref="C92:D92"/>
    <mergeCell ref="J92:K92"/>
    <mergeCell ref="B84:D84"/>
    <mergeCell ref="E84:G84"/>
    <mergeCell ref="H84:I84"/>
    <mergeCell ref="J84:L84"/>
    <mergeCell ref="A85:A88"/>
    <mergeCell ref="B85:D87"/>
    <mergeCell ref="J85:K85"/>
    <mergeCell ref="J86:K86"/>
    <mergeCell ref="J87:K87"/>
    <mergeCell ref="C88:D88"/>
    <mergeCell ref="A76:A79"/>
    <mergeCell ref="B76:D78"/>
    <mergeCell ref="J76:K76"/>
    <mergeCell ref="J77:K77"/>
    <mergeCell ref="J78:K78"/>
    <mergeCell ref="C79:D79"/>
    <mergeCell ref="J79:K79"/>
    <mergeCell ref="A72:A75"/>
    <mergeCell ref="B72:D74"/>
    <mergeCell ref="J72:K72"/>
    <mergeCell ref="J73:K73"/>
    <mergeCell ref="J74:K74"/>
    <mergeCell ref="C75:D75"/>
    <mergeCell ref="J75:K75"/>
    <mergeCell ref="A68:A71"/>
    <mergeCell ref="B68:D70"/>
    <mergeCell ref="J68:K68"/>
    <mergeCell ref="J69:K69"/>
    <mergeCell ref="J70:K70"/>
    <mergeCell ref="C71:D71"/>
    <mergeCell ref="J71:K71"/>
    <mergeCell ref="A64:A67"/>
    <mergeCell ref="B64:D66"/>
    <mergeCell ref="J64:K64"/>
    <mergeCell ref="J65:K65"/>
    <mergeCell ref="J66:K66"/>
    <mergeCell ref="C67:D67"/>
    <mergeCell ref="J67:K67"/>
    <mergeCell ref="A60:A63"/>
    <mergeCell ref="B60:D62"/>
    <mergeCell ref="J60:K60"/>
    <mergeCell ref="J61:K61"/>
    <mergeCell ref="J62:K62"/>
    <mergeCell ref="C63:D63"/>
    <mergeCell ref="J63:K63"/>
    <mergeCell ref="A56:A59"/>
    <mergeCell ref="B56:D58"/>
    <mergeCell ref="J56:K56"/>
    <mergeCell ref="J57:K57"/>
    <mergeCell ref="J58:K58"/>
    <mergeCell ref="C59:D59"/>
    <mergeCell ref="J59:K59"/>
    <mergeCell ref="J48:K48"/>
    <mergeCell ref="J49:K49"/>
    <mergeCell ref="J50:K50"/>
    <mergeCell ref="C51:D51"/>
    <mergeCell ref="J51:K51"/>
    <mergeCell ref="A44:A47"/>
    <mergeCell ref="J47:K47"/>
    <mergeCell ref="A48:A51"/>
    <mergeCell ref="B48:D50"/>
    <mergeCell ref="C47:D47"/>
    <mergeCell ref="A52:A55"/>
    <mergeCell ref="B52:D54"/>
    <mergeCell ref="J52:K52"/>
    <mergeCell ref="J53:K53"/>
    <mergeCell ref="J54:K54"/>
    <mergeCell ref="C55:D55"/>
    <mergeCell ref="J55:K55"/>
    <mergeCell ref="B43:D43"/>
    <mergeCell ref="E43:G43"/>
    <mergeCell ref="H43:I43"/>
    <mergeCell ref="J43:L43"/>
    <mergeCell ref="B44:D46"/>
    <mergeCell ref="J44:K44"/>
    <mergeCell ref="J45:K45"/>
    <mergeCell ref="J46:K46"/>
    <mergeCell ref="B36:D38"/>
    <mergeCell ref="J36:K36"/>
    <mergeCell ref="J37:K37"/>
    <mergeCell ref="J38:K38"/>
    <mergeCell ref="J12:K12"/>
    <mergeCell ref="H12:I12"/>
    <mergeCell ref="C35:D35"/>
    <mergeCell ref="E31:G31"/>
    <mergeCell ref="D19:F19"/>
    <mergeCell ref="B31:D31"/>
    <mergeCell ref="B32:D34"/>
    <mergeCell ref="J32:K32"/>
    <mergeCell ref="J33:K33"/>
    <mergeCell ref="J34:K34"/>
    <mergeCell ref="A32:A35"/>
    <mergeCell ref="J31:L31"/>
    <mergeCell ref="H31:I31"/>
    <mergeCell ref="J35:K35"/>
    <mergeCell ref="A36:A39"/>
    <mergeCell ref="J39:K39"/>
    <mergeCell ref="J6:L6"/>
    <mergeCell ref="K3:L3"/>
    <mergeCell ref="K4:L4"/>
    <mergeCell ref="C39:D39"/>
    <mergeCell ref="A27:C27"/>
    <mergeCell ref="A28:C28"/>
    <mergeCell ref="A26:C26"/>
    <mergeCell ref="D26:E26"/>
    <mergeCell ref="D28:L28"/>
    <mergeCell ref="D27:L27"/>
    <mergeCell ref="F26:L26"/>
    <mergeCell ref="A24:D24"/>
    <mergeCell ref="F24:J24"/>
    <mergeCell ref="A25:C25"/>
    <mergeCell ref="D25:E25"/>
    <mergeCell ref="F25:L25"/>
    <mergeCell ref="K24:L24"/>
    <mergeCell ref="B4:J4"/>
    <mergeCell ref="E10:F10"/>
    <mergeCell ref="E11:F11"/>
    <mergeCell ref="E12:F12"/>
    <mergeCell ref="E13:F13"/>
    <mergeCell ref="H10:K10"/>
    <mergeCell ref="H11:K11"/>
    <mergeCell ref="H13:K13"/>
  </mergeCells>
  <printOptions horizontalCentered="1"/>
  <pageMargins left="0.5905511811023623" right="0.5905511811023623" top="0.5511811023622047" bottom="0.5511811023622047" header="0.31496062992125984" footer="0.31496062992125984"/>
  <pageSetup blackAndWhite="1" errors="blank" horizontalDpi="600" verticalDpi="600" orientation="portrait" paperSize="9" r:id="rId1"/>
  <rowBreaks count="1" manualBreakCount="1">
    <brk id="40" max="12" man="1"/>
  </rowBreaks>
  <ignoredErrors>
    <ignoredError sqref="A19 A21" numberStoredAsText="1"/>
    <ignoredError sqref="J35 J47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29" activePane="bottomLeft" state="frozen"/>
      <selection pane="topLeft" activeCell="B1" sqref="B1:F1"/>
      <selection pane="bottomLeft" activeCell="F37" sqref="F37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/>
  </sheetData>
  <sheetProtection sheet="1"/>
  <mergeCells count="7">
    <mergeCell ref="L2:M2"/>
    <mergeCell ref="L3:M3"/>
    <mergeCell ref="L4:M4"/>
    <mergeCell ref="N2:P4"/>
    <mergeCell ref="N1:P1"/>
    <mergeCell ref="B1:F1"/>
    <mergeCell ref="K1:M1"/>
  </mergeCells>
  <conditionalFormatting sqref="A8:A37">
    <cfRule type="expression" priority="9" dxfId="9">
      <formula>WEEKDAY(A8)=7</formula>
    </cfRule>
    <cfRule type="expression" priority="10" dxfId="8">
      <formula>WEEKDAY(A8)=1</formula>
    </cfRule>
  </conditionalFormatting>
  <conditionalFormatting sqref="F8:F38">
    <cfRule type="expression" priority="7" dxfId="1">
      <formula>WEEKDAY(F8)=7</formula>
    </cfRule>
    <cfRule type="expression" priority="8" dxfId="0">
      <formula>WEEKDAY(F8)=1</formula>
    </cfRule>
  </conditionalFormatting>
  <conditionalFormatting sqref="K8:K37">
    <cfRule type="expression" priority="5" dxfId="5">
      <formula>WEEKDAY(K8)=7</formula>
    </cfRule>
    <cfRule type="expression" priority="6" dxfId="4">
      <formula>WEEKDAY(K8)=1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"/>
    <dataValidation allowBlank="1" showInputMessage="1" showErrorMessage="1" sqref="B8:D38 L8:N38 G8:I38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A6 F6 K6" unlockedFormula="1"/>
    <ignoredError sqref="F36" formula="1"/>
  </ignoredErrors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9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A6 F6 K6" unlockedFormula="1"/>
  </ignoredErrors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SUM(N3:N8)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A6 F6 K6" unlockedFormula="1"/>
  </ignoredErrors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3"/>
  <ignoredErrors>
    <ignoredError sqref="A5:K6" unlockedFormula="1"/>
  </ignoredErrors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8984375" style="68" customWidth="1"/>
    <col min="7" max="9" width="10.59765625" style="68" customWidth="1"/>
    <col min="10" max="10" width="3.59765625" style="68" customWidth="1"/>
    <col min="11" max="11" width="10.69921875" style="68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L8:N38 G8:I38 B8:D38"/>
    <dataValidation allowBlank="1" showInputMessage="1" showErrorMessage="1" sqref="B1:F1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K6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A6 F6 K6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F6" sqref="F6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A6 F6 K6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9"/>
  <sheetViews>
    <sheetView zoomScalePageLayoutView="0" workbookViewId="0" topLeftCell="A1">
      <pane ySplit="7" topLeftCell="A8" activePane="bottomLeft" state="frozen"/>
      <selection pane="topLeft" activeCell="B1" sqref="B1:F1"/>
      <selection pane="bottomLeft" activeCell="B1" sqref="B1:F1"/>
    </sheetView>
  </sheetViews>
  <sheetFormatPr defaultColWidth="8.796875" defaultRowHeight="15"/>
  <cols>
    <col min="1" max="1" width="9.59765625" style="68" customWidth="1"/>
    <col min="2" max="4" width="10.59765625" style="68" customWidth="1"/>
    <col min="5" max="5" width="3.59765625" style="68" customWidth="1"/>
    <col min="6" max="6" width="10.69921875" style="68" bestFit="1" customWidth="1"/>
    <col min="7" max="9" width="10.59765625" style="68" customWidth="1"/>
    <col min="10" max="10" width="3.59765625" style="68" customWidth="1"/>
    <col min="11" max="11" width="10.69921875" style="68" bestFit="1" customWidth="1"/>
    <col min="12" max="14" width="10.59765625" style="68" customWidth="1"/>
    <col min="15" max="16384" width="9" style="68" customWidth="1"/>
  </cols>
  <sheetData>
    <row r="1" spans="1:16" ht="26.25" customHeight="1" thickBot="1">
      <c r="A1" s="67" t="s">
        <v>61</v>
      </c>
      <c r="B1" s="108"/>
      <c r="C1" s="108"/>
      <c r="D1" s="108"/>
      <c r="E1" s="108"/>
      <c r="F1" s="108"/>
      <c r="K1" s="109" t="s">
        <v>66</v>
      </c>
      <c r="L1" s="110"/>
      <c r="M1" s="111"/>
      <c r="N1" s="112"/>
      <c r="O1" s="113"/>
      <c r="P1" s="113"/>
    </row>
    <row r="2" spans="1:16" ht="19.5" customHeight="1">
      <c r="A2" s="81" t="s">
        <v>78</v>
      </c>
      <c r="D2" s="69"/>
      <c r="K2" s="64" t="s">
        <v>24</v>
      </c>
      <c r="L2" s="114">
        <f>B39+G39+L39</f>
        <v>0</v>
      </c>
      <c r="M2" s="115"/>
      <c r="N2" s="116"/>
      <c r="O2" s="117"/>
      <c r="P2" s="117"/>
    </row>
    <row r="3" spans="1:16" ht="19.5" customHeight="1">
      <c r="A3" s="81" t="s">
        <v>79</v>
      </c>
      <c r="D3" s="69"/>
      <c r="K3" s="62" t="s">
        <v>23</v>
      </c>
      <c r="L3" s="118">
        <f>C39+H39+M39</f>
        <v>0</v>
      </c>
      <c r="M3" s="119"/>
      <c r="N3" s="116"/>
      <c r="O3" s="117"/>
      <c r="P3" s="117"/>
    </row>
    <row r="4" spans="1:16" ht="19.5" customHeight="1" thickBot="1">
      <c r="A4" s="81" t="s">
        <v>85</v>
      </c>
      <c r="D4" s="69"/>
      <c r="K4" s="63" t="s">
        <v>21</v>
      </c>
      <c r="L4" s="120">
        <f>D39+I39+N39</f>
        <v>0</v>
      </c>
      <c r="M4" s="121"/>
      <c r="N4" s="116"/>
      <c r="O4" s="117"/>
      <c r="P4" s="117"/>
    </row>
    <row r="5" spans="1:2" ht="17.25">
      <c r="A5" s="105">
        <f>'業者情報入力'!$G$12</f>
        <v>2024</v>
      </c>
      <c r="B5" s="70" t="s">
        <v>63</v>
      </c>
    </row>
    <row r="6" spans="1:14" ht="18.75">
      <c r="A6" s="104">
        <f>'業者情報入力'!$H$12</f>
        <v>4</v>
      </c>
      <c r="B6" s="54" t="s">
        <v>64</v>
      </c>
      <c r="C6" s="71"/>
      <c r="D6" s="71"/>
      <c r="E6" s="71"/>
      <c r="F6" s="106">
        <f>'業者情報入力'!$H$13</f>
        <v>5</v>
      </c>
      <c r="G6" s="48" t="s">
        <v>64</v>
      </c>
      <c r="H6" s="71"/>
      <c r="I6" s="71"/>
      <c r="K6" s="107">
        <f>'業者情報入力'!$H$14</f>
        <v>6</v>
      </c>
      <c r="L6" s="49" t="s">
        <v>64</v>
      </c>
      <c r="M6" s="71"/>
      <c r="N6" s="71"/>
    </row>
    <row r="7" spans="1:14" ht="19.5" customHeight="1">
      <c r="A7" s="55" t="s">
        <v>62</v>
      </c>
      <c r="B7" s="56" t="s">
        <v>22</v>
      </c>
      <c r="C7" s="57" t="s">
        <v>23</v>
      </c>
      <c r="D7" s="58" t="s">
        <v>21</v>
      </c>
      <c r="F7" s="44" t="s">
        <v>62</v>
      </c>
      <c r="G7" s="45" t="s">
        <v>22</v>
      </c>
      <c r="H7" s="46" t="s">
        <v>23</v>
      </c>
      <c r="I7" s="47" t="s">
        <v>21</v>
      </c>
      <c r="K7" s="50" t="s">
        <v>62</v>
      </c>
      <c r="L7" s="51" t="s">
        <v>22</v>
      </c>
      <c r="M7" s="52" t="s">
        <v>23</v>
      </c>
      <c r="N7" s="53" t="s">
        <v>21</v>
      </c>
    </row>
    <row r="8" spans="1:14" ht="14.25">
      <c r="A8" s="72">
        <f>DATE($A$5,A6,1)</f>
        <v>45383</v>
      </c>
      <c r="B8" s="94"/>
      <c r="C8" s="95"/>
      <c r="D8" s="96"/>
      <c r="F8" s="72">
        <f>DATE($A$5,F6,1)</f>
        <v>45413</v>
      </c>
      <c r="G8" s="94"/>
      <c r="H8" s="95"/>
      <c r="I8" s="96"/>
      <c r="K8" s="72">
        <f>DATE($A$5,K6,1)</f>
        <v>45444</v>
      </c>
      <c r="L8" s="94"/>
      <c r="M8" s="95"/>
      <c r="N8" s="96"/>
    </row>
    <row r="9" spans="1:14" ht="14.25">
      <c r="A9" s="72">
        <f>A8+1</f>
        <v>45384</v>
      </c>
      <c r="B9" s="94"/>
      <c r="C9" s="95"/>
      <c r="D9" s="96"/>
      <c r="F9" s="72">
        <f>F8+1</f>
        <v>45414</v>
      </c>
      <c r="G9" s="94"/>
      <c r="H9" s="95"/>
      <c r="I9" s="96"/>
      <c r="K9" s="72">
        <f>K8+1</f>
        <v>45445</v>
      </c>
      <c r="L9" s="94"/>
      <c r="M9" s="95"/>
      <c r="N9" s="96"/>
    </row>
    <row r="10" spans="1:14" ht="14.25">
      <c r="A10" s="72">
        <f aca="true" t="shared" si="0" ref="A10:A37">A9+1</f>
        <v>45385</v>
      </c>
      <c r="B10" s="94"/>
      <c r="C10" s="95"/>
      <c r="D10" s="96"/>
      <c r="F10" s="72">
        <f aca="true" t="shared" si="1" ref="F10:F35">F9+1</f>
        <v>45415</v>
      </c>
      <c r="G10" s="94"/>
      <c r="H10" s="95"/>
      <c r="I10" s="96"/>
      <c r="K10" s="72">
        <f aca="true" t="shared" si="2" ref="K10:K37">K9+1</f>
        <v>45446</v>
      </c>
      <c r="L10" s="94"/>
      <c r="M10" s="95"/>
      <c r="N10" s="96"/>
    </row>
    <row r="11" spans="1:14" ht="14.25">
      <c r="A11" s="72">
        <f t="shared" si="0"/>
        <v>45386</v>
      </c>
      <c r="B11" s="94"/>
      <c r="C11" s="95"/>
      <c r="D11" s="96"/>
      <c r="F11" s="72">
        <f t="shared" si="1"/>
        <v>45416</v>
      </c>
      <c r="G11" s="94"/>
      <c r="H11" s="95"/>
      <c r="I11" s="96"/>
      <c r="K11" s="72">
        <f t="shared" si="2"/>
        <v>45447</v>
      </c>
      <c r="L11" s="94"/>
      <c r="M11" s="95"/>
      <c r="N11" s="96"/>
    </row>
    <row r="12" spans="1:14" ht="14.25">
      <c r="A12" s="72">
        <f t="shared" si="0"/>
        <v>45387</v>
      </c>
      <c r="B12" s="94"/>
      <c r="C12" s="95"/>
      <c r="D12" s="96"/>
      <c r="F12" s="72">
        <f t="shared" si="1"/>
        <v>45417</v>
      </c>
      <c r="G12" s="94"/>
      <c r="H12" s="95"/>
      <c r="I12" s="96"/>
      <c r="K12" s="72">
        <f t="shared" si="2"/>
        <v>45448</v>
      </c>
      <c r="L12" s="94"/>
      <c r="M12" s="95"/>
      <c r="N12" s="96"/>
    </row>
    <row r="13" spans="1:14" ht="14.25">
      <c r="A13" s="72">
        <f t="shared" si="0"/>
        <v>45388</v>
      </c>
      <c r="B13" s="94"/>
      <c r="C13" s="95"/>
      <c r="D13" s="96"/>
      <c r="F13" s="72">
        <f t="shared" si="1"/>
        <v>45418</v>
      </c>
      <c r="G13" s="94"/>
      <c r="H13" s="95"/>
      <c r="I13" s="96"/>
      <c r="K13" s="72">
        <f t="shared" si="2"/>
        <v>45449</v>
      </c>
      <c r="L13" s="94"/>
      <c r="M13" s="95"/>
      <c r="N13" s="96"/>
    </row>
    <row r="14" spans="1:14" ht="14.25">
      <c r="A14" s="72">
        <f t="shared" si="0"/>
        <v>45389</v>
      </c>
      <c r="B14" s="94"/>
      <c r="C14" s="95"/>
      <c r="D14" s="96"/>
      <c r="F14" s="72">
        <f t="shared" si="1"/>
        <v>45419</v>
      </c>
      <c r="G14" s="94"/>
      <c r="H14" s="95"/>
      <c r="I14" s="96"/>
      <c r="K14" s="72">
        <f t="shared" si="2"/>
        <v>45450</v>
      </c>
      <c r="L14" s="94"/>
      <c r="M14" s="95"/>
      <c r="N14" s="96"/>
    </row>
    <row r="15" spans="1:14" ht="14.25">
      <c r="A15" s="72">
        <f t="shared" si="0"/>
        <v>45390</v>
      </c>
      <c r="B15" s="94"/>
      <c r="C15" s="95"/>
      <c r="D15" s="96"/>
      <c r="F15" s="72">
        <f t="shared" si="1"/>
        <v>45420</v>
      </c>
      <c r="G15" s="94"/>
      <c r="H15" s="95"/>
      <c r="I15" s="96"/>
      <c r="K15" s="72">
        <f t="shared" si="2"/>
        <v>45451</v>
      </c>
      <c r="L15" s="94"/>
      <c r="M15" s="95"/>
      <c r="N15" s="96"/>
    </row>
    <row r="16" spans="1:14" ht="14.25">
      <c r="A16" s="72">
        <f t="shared" si="0"/>
        <v>45391</v>
      </c>
      <c r="B16" s="94"/>
      <c r="C16" s="95"/>
      <c r="D16" s="96"/>
      <c r="F16" s="72">
        <f t="shared" si="1"/>
        <v>45421</v>
      </c>
      <c r="G16" s="94"/>
      <c r="H16" s="95"/>
      <c r="I16" s="96"/>
      <c r="K16" s="72">
        <f t="shared" si="2"/>
        <v>45452</v>
      </c>
      <c r="L16" s="94"/>
      <c r="M16" s="95"/>
      <c r="N16" s="96"/>
    </row>
    <row r="17" spans="1:14" ht="14.25">
      <c r="A17" s="72">
        <f t="shared" si="0"/>
        <v>45392</v>
      </c>
      <c r="B17" s="94"/>
      <c r="C17" s="95"/>
      <c r="D17" s="96"/>
      <c r="F17" s="72">
        <f t="shared" si="1"/>
        <v>45422</v>
      </c>
      <c r="G17" s="94"/>
      <c r="H17" s="95"/>
      <c r="I17" s="96"/>
      <c r="K17" s="72">
        <f t="shared" si="2"/>
        <v>45453</v>
      </c>
      <c r="L17" s="94"/>
      <c r="M17" s="95"/>
      <c r="N17" s="96"/>
    </row>
    <row r="18" spans="1:14" ht="14.25">
      <c r="A18" s="72">
        <f t="shared" si="0"/>
        <v>45393</v>
      </c>
      <c r="B18" s="94"/>
      <c r="C18" s="95"/>
      <c r="D18" s="96"/>
      <c r="F18" s="72">
        <f t="shared" si="1"/>
        <v>45423</v>
      </c>
      <c r="G18" s="94"/>
      <c r="H18" s="95"/>
      <c r="I18" s="96"/>
      <c r="K18" s="72">
        <f t="shared" si="2"/>
        <v>45454</v>
      </c>
      <c r="L18" s="94"/>
      <c r="M18" s="95"/>
      <c r="N18" s="96"/>
    </row>
    <row r="19" spans="1:14" ht="14.25">
      <c r="A19" s="72">
        <f t="shared" si="0"/>
        <v>45394</v>
      </c>
      <c r="B19" s="94"/>
      <c r="C19" s="95"/>
      <c r="D19" s="96"/>
      <c r="F19" s="72">
        <f t="shared" si="1"/>
        <v>45424</v>
      </c>
      <c r="G19" s="94"/>
      <c r="H19" s="95"/>
      <c r="I19" s="96"/>
      <c r="K19" s="72">
        <f t="shared" si="2"/>
        <v>45455</v>
      </c>
      <c r="L19" s="94"/>
      <c r="M19" s="95"/>
      <c r="N19" s="96"/>
    </row>
    <row r="20" spans="1:14" ht="14.25">
      <c r="A20" s="72">
        <f t="shared" si="0"/>
        <v>45395</v>
      </c>
      <c r="B20" s="94"/>
      <c r="C20" s="95"/>
      <c r="D20" s="96"/>
      <c r="F20" s="72">
        <f t="shared" si="1"/>
        <v>45425</v>
      </c>
      <c r="G20" s="94"/>
      <c r="H20" s="95"/>
      <c r="I20" s="96"/>
      <c r="K20" s="72">
        <f t="shared" si="2"/>
        <v>45456</v>
      </c>
      <c r="L20" s="94"/>
      <c r="M20" s="95"/>
      <c r="N20" s="96"/>
    </row>
    <row r="21" spans="1:14" ht="14.25">
      <c r="A21" s="72">
        <f t="shared" si="0"/>
        <v>45396</v>
      </c>
      <c r="B21" s="94"/>
      <c r="C21" s="95"/>
      <c r="D21" s="96"/>
      <c r="F21" s="72">
        <f t="shared" si="1"/>
        <v>45426</v>
      </c>
      <c r="G21" s="94"/>
      <c r="H21" s="95"/>
      <c r="I21" s="96"/>
      <c r="K21" s="72">
        <f t="shared" si="2"/>
        <v>45457</v>
      </c>
      <c r="L21" s="94"/>
      <c r="M21" s="95"/>
      <c r="N21" s="96"/>
    </row>
    <row r="22" spans="1:14" ht="14.25">
      <c r="A22" s="72">
        <f t="shared" si="0"/>
        <v>45397</v>
      </c>
      <c r="B22" s="94"/>
      <c r="C22" s="95"/>
      <c r="D22" s="96"/>
      <c r="F22" s="72">
        <f t="shared" si="1"/>
        <v>45427</v>
      </c>
      <c r="G22" s="94"/>
      <c r="H22" s="95"/>
      <c r="I22" s="96"/>
      <c r="K22" s="72">
        <f t="shared" si="2"/>
        <v>45458</v>
      </c>
      <c r="L22" s="94"/>
      <c r="M22" s="95"/>
      <c r="N22" s="96"/>
    </row>
    <row r="23" spans="1:14" ht="14.25">
      <c r="A23" s="72">
        <f t="shared" si="0"/>
        <v>45398</v>
      </c>
      <c r="B23" s="94"/>
      <c r="C23" s="95"/>
      <c r="D23" s="96"/>
      <c r="F23" s="72">
        <f t="shared" si="1"/>
        <v>45428</v>
      </c>
      <c r="G23" s="94"/>
      <c r="H23" s="95"/>
      <c r="I23" s="96"/>
      <c r="K23" s="72">
        <f t="shared" si="2"/>
        <v>45459</v>
      </c>
      <c r="L23" s="94"/>
      <c r="M23" s="95"/>
      <c r="N23" s="96"/>
    </row>
    <row r="24" spans="1:14" ht="14.25">
      <c r="A24" s="72">
        <f t="shared" si="0"/>
        <v>45399</v>
      </c>
      <c r="B24" s="94"/>
      <c r="C24" s="95"/>
      <c r="D24" s="96"/>
      <c r="F24" s="72">
        <f t="shared" si="1"/>
        <v>45429</v>
      </c>
      <c r="G24" s="94"/>
      <c r="H24" s="95"/>
      <c r="I24" s="96"/>
      <c r="K24" s="72">
        <f t="shared" si="2"/>
        <v>45460</v>
      </c>
      <c r="L24" s="94"/>
      <c r="M24" s="95"/>
      <c r="N24" s="96"/>
    </row>
    <row r="25" spans="1:14" ht="14.25">
      <c r="A25" s="72">
        <f t="shared" si="0"/>
        <v>45400</v>
      </c>
      <c r="B25" s="94"/>
      <c r="C25" s="95"/>
      <c r="D25" s="96"/>
      <c r="F25" s="72">
        <f t="shared" si="1"/>
        <v>45430</v>
      </c>
      <c r="G25" s="94"/>
      <c r="H25" s="95"/>
      <c r="I25" s="96"/>
      <c r="K25" s="72">
        <f t="shared" si="2"/>
        <v>45461</v>
      </c>
      <c r="L25" s="94"/>
      <c r="M25" s="95"/>
      <c r="N25" s="96"/>
    </row>
    <row r="26" spans="1:14" ht="14.25">
      <c r="A26" s="72">
        <f t="shared" si="0"/>
        <v>45401</v>
      </c>
      <c r="B26" s="94"/>
      <c r="C26" s="95"/>
      <c r="D26" s="96"/>
      <c r="F26" s="72">
        <f t="shared" si="1"/>
        <v>45431</v>
      </c>
      <c r="G26" s="94"/>
      <c r="H26" s="95"/>
      <c r="I26" s="96"/>
      <c r="K26" s="72">
        <f t="shared" si="2"/>
        <v>45462</v>
      </c>
      <c r="L26" s="94"/>
      <c r="M26" s="95"/>
      <c r="N26" s="96"/>
    </row>
    <row r="27" spans="1:14" ht="14.25">
      <c r="A27" s="72">
        <f t="shared" si="0"/>
        <v>45402</v>
      </c>
      <c r="B27" s="94"/>
      <c r="C27" s="95"/>
      <c r="D27" s="96"/>
      <c r="F27" s="72">
        <f t="shared" si="1"/>
        <v>45432</v>
      </c>
      <c r="G27" s="94"/>
      <c r="H27" s="95"/>
      <c r="I27" s="96"/>
      <c r="K27" s="72">
        <f t="shared" si="2"/>
        <v>45463</v>
      </c>
      <c r="L27" s="94"/>
      <c r="M27" s="95"/>
      <c r="N27" s="96"/>
    </row>
    <row r="28" spans="1:14" ht="14.25">
      <c r="A28" s="72">
        <f t="shared" si="0"/>
        <v>45403</v>
      </c>
      <c r="B28" s="94"/>
      <c r="C28" s="95"/>
      <c r="D28" s="96"/>
      <c r="F28" s="72">
        <f t="shared" si="1"/>
        <v>45433</v>
      </c>
      <c r="G28" s="94"/>
      <c r="H28" s="95"/>
      <c r="I28" s="96"/>
      <c r="K28" s="72">
        <f t="shared" si="2"/>
        <v>45464</v>
      </c>
      <c r="L28" s="94"/>
      <c r="M28" s="95"/>
      <c r="N28" s="96"/>
    </row>
    <row r="29" spans="1:14" ht="14.25">
      <c r="A29" s="72">
        <f t="shared" si="0"/>
        <v>45404</v>
      </c>
      <c r="B29" s="94"/>
      <c r="C29" s="95"/>
      <c r="D29" s="96"/>
      <c r="F29" s="72">
        <f t="shared" si="1"/>
        <v>45434</v>
      </c>
      <c r="G29" s="94"/>
      <c r="H29" s="95"/>
      <c r="I29" s="96"/>
      <c r="K29" s="72">
        <f t="shared" si="2"/>
        <v>45465</v>
      </c>
      <c r="L29" s="94"/>
      <c r="M29" s="95"/>
      <c r="N29" s="96"/>
    </row>
    <row r="30" spans="1:14" ht="14.25">
      <c r="A30" s="72">
        <f t="shared" si="0"/>
        <v>45405</v>
      </c>
      <c r="B30" s="94"/>
      <c r="C30" s="95"/>
      <c r="D30" s="96"/>
      <c r="F30" s="72">
        <f t="shared" si="1"/>
        <v>45435</v>
      </c>
      <c r="G30" s="94"/>
      <c r="H30" s="95"/>
      <c r="I30" s="96"/>
      <c r="K30" s="72">
        <f t="shared" si="2"/>
        <v>45466</v>
      </c>
      <c r="L30" s="94"/>
      <c r="M30" s="95"/>
      <c r="N30" s="96"/>
    </row>
    <row r="31" spans="1:14" ht="14.25">
      <c r="A31" s="72">
        <f t="shared" si="0"/>
        <v>45406</v>
      </c>
      <c r="B31" s="94"/>
      <c r="C31" s="95"/>
      <c r="D31" s="96"/>
      <c r="F31" s="72">
        <f t="shared" si="1"/>
        <v>45436</v>
      </c>
      <c r="G31" s="94"/>
      <c r="H31" s="95"/>
      <c r="I31" s="96"/>
      <c r="K31" s="72">
        <f t="shared" si="2"/>
        <v>45467</v>
      </c>
      <c r="L31" s="94"/>
      <c r="M31" s="95"/>
      <c r="N31" s="96"/>
    </row>
    <row r="32" spans="1:14" ht="14.25">
      <c r="A32" s="72">
        <f t="shared" si="0"/>
        <v>45407</v>
      </c>
      <c r="B32" s="94"/>
      <c r="C32" s="95"/>
      <c r="D32" s="96"/>
      <c r="F32" s="72">
        <f t="shared" si="1"/>
        <v>45437</v>
      </c>
      <c r="G32" s="94"/>
      <c r="H32" s="95"/>
      <c r="I32" s="96"/>
      <c r="K32" s="72">
        <f t="shared" si="2"/>
        <v>45468</v>
      </c>
      <c r="L32" s="94"/>
      <c r="M32" s="95"/>
      <c r="N32" s="96"/>
    </row>
    <row r="33" spans="1:14" ht="14.25">
      <c r="A33" s="72">
        <f t="shared" si="0"/>
        <v>45408</v>
      </c>
      <c r="B33" s="94"/>
      <c r="C33" s="95"/>
      <c r="D33" s="96"/>
      <c r="F33" s="72">
        <f t="shared" si="1"/>
        <v>45438</v>
      </c>
      <c r="G33" s="94"/>
      <c r="H33" s="95"/>
      <c r="I33" s="96"/>
      <c r="K33" s="72">
        <f t="shared" si="2"/>
        <v>45469</v>
      </c>
      <c r="L33" s="94"/>
      <c r="M33" s="95"/>
      <c r="N33" s="96"/>
    </row>
    <row r="34" spans="1:14" ht="14.25">
      <c r="A34" s="72">
        <f t="shared" si="0"/>
        <v>45409</v>
      </c>
      <c r="B34" s="94"/>
      <c r="C34" s="95"/>
      <c r="D34" s="96"/>
      <c r="F34" s="72">
        <f t="shared" si="1"/>
        <v>45439</v>
      </c>
      <c r="G34" s="94"/>
      <c r="H34" s="95"/>
      <c r="I34" s="96"/>
      <c r="K34" s="72">
        <f t="shared" si="2"/>
        <v>45470</v>
      </c>
      <c r="L34" s="94"/>
      <c r="M34" s="95"/>
      <c r="N34" s="96"/>
    </row>
    <row r="35" spans="1:14" ht="14.25">
      <c r="A35" s="72">
        <f t="shared" si="0"/>
        <v>45410</v>
      </c>
      <c r="B35" s="94"/>
      <c r="C35" s="95"/>
      <c r="D35" s="96"/>
      <c r="F35" s="72">
        <f t="shared" si="1"/>
        <v>45440</v>
      </c>
      <c r="G35" s="94"/>
      <c r="H35" s="95"/>
      <c r="I35" s="96"/>
      <c r="K35" s="72">
        <f t="shared" si="2"/>
        <v>45471</v>
      </c>
      <c r="L35" s="94"/>
      <c r="M35" s="95"/>
      <c r="N35" s="96"/>
    </row>
    <row r="36" spans="1:14" ht="14.25">
      <c r="A36" s="72">
        <f t="shared" si="0"/>
        <v>45411</v>
      </c>
      <c r="B36" s="94"/>
      <c r="C36" s="95"/>
      <c r="D36" s="96"/>
      <c r="F36" s="72">
        <f>IF(F35=EOMONTH(F8,0),"",F35+1)</f>
        <v>45441</v>
      </c>
      <c r="G36" s="94"/>
      <c r="H36" s="95"/>
      <c r="I36" s="96"/>
      <c r="K36" s="72">
        <f t="shared" si="2"/>
        <v>45472</v>
      </c>
      <c r="L36" s="94"/>
      <c r="M36" s="95"/>
      <c r="N36" s="96"/>
    </row>
    <row r="37" spans="1:14" ht="14.25">
      <c r="A37" s="72">
        <f t="shared" si="0"/>
        <v>45412</v>
      </c>
      <c r="B37" s="94"/>
      <c r="C37" s="95"/>
      <c r="D37" s="96"/>
      <c r="F37" s="72">
        <f>IF(OR(F36="",F36=EOMONTH(F8,0)),"",F36+1)</f>
        <v>45442</v>
      </c>
      <c r="G37" s="94"/>
      <c r="H37" s="95"/>
      <c r="I37" s="96"/>
      <c r="K37" s="72">
        <f t="shared" si="2"/>
        <v>45473</v>
      </c>
      <c r="L37" s="94"/>
      <c r="M37" s="95"/>
      <c r="N37" s="96"/>
    </row>
    <row r="38" spans="1:14" ht="15" thickBot="1">
      <c r="A38" s="72">
        <f>IF(A37=EOMONTH(A8,0),"",A37+1)</f>
      </c>
      <c r="B38" s="94"/>
      <c r="C38" s="95"/>
      <c r="D38" s="96"/>
      <c r="F38" s="72">
        <f>IF(OR(F37="",F37=EOMONTH(F8,0)),"",F37+1)</f>
        <v>45443</v>
      </c>
      <c r="G38" s="94"/>
      <c r="H38" s="95"/>
      <c r="I38" s="96"/>
      <c r="K38" s="72">
        <f>IF(K37=EOMONTH(K8,0),"",K37+1)</f>
      </c>
      <c r="L38" s="94"/>
      <c r="M38" s="95"/>
      <c r="N38" s="96"/>
    </row>
    <row r="39" spans="1:14" ht="20.25" customHeight="1" thickBot="1">
      <c r="A39" s="59" t="s">
        <v>65</v>
      </c>
      <c r="B39" s="73">
        <f>SUM(B8:B38)</f>
        <v>0</v>
      </c>
      <c r="C39" s="74">
        <f>SUM(C8:C38)</f>
        <v>0</v>
      </c>
      <c r="D39" s="75">
        <f>SUM(D8:D38)</f>
        <v>0</v>
      </c>
      <c r="F39" s="61" t="s">
        <v>65</v>
      </c>
      <c r="G39" s="73">
        <f>SUM(G8:G38)</f>
        <v>0</v>
      </c>
      <c r="H39" s="74">
        <f>SUM(H8:H38)</f>
        <v>0</v>
      </c>
      <c r="I39" s="75">
        <f>SUM(I8:I38)</f>
        <v>0</v>
      </c>
      <c r="K39" s="60" t="s">
        <v>65</v>
      </c>
      <c r="L39" s="76">
        <f>SUM(L8:L38)</f>
        <v>0</v>
      </c>
      <c r="M39" s="77">
        <f>SUM(M8:M38)</f>
        <v>0</v>
      </c>
      <c r="N39" s="78">
        <f>SUM(N8:N38)</f>
        <v>0</v>
      </c>
    </row>
    <row r="41" ht="22.5" customHeight="1"/>
    <row r="42" ht="20.25" customHeight="1"/>
    <row r="43" ht="20.25" customHeight="1"/>
    <row r="44" ht="20.25" customHeight="1" thickBot="1"/>
  </sheetData>
  <sheetProtection sheet="1"/>
  <mergeCells count="7">
    <mergeCell ref="B1:F1"/>
    <mergeCell ref="K1:M1"/>
    <mergeCell ref="N1:P1"/>
    <mergeCell ref="L2:M2"/>
    <mergeCell ref="N2:P4"/>
    <mergeCell ref="L3:M3"/>
    <mergeCell ref="L4:M4"/>
  </mergeCells>
  <conditionalFormatting sqref="A8:A35">
    <cfRule type="expression" priority="15" dxfId="9">
      <formula>WEEKDAY(A8)=7</formula>
    </cfRule>
    <cfRule type="expression" priority="16" dxfId="8">
      <formula>WEEKDAY(A8)=1</formula>
    </cfRule>
  </conditionalFormatting>
  <conditionalFormatting sqref="F8:F35">
    <cfRule type="expression" priority="13" dxfId="1">
      <formula>WEEKDAY(F8)=7</formula>
    </cfRule>
    <cfRule type="expression" priority="14" dxfId="0">
      <formula>WEEKDAY(F8)=1</formula>
    </cfRule>
  </conditionalFormatting>
  <conditionalFormatting sqref="K8:K35">
    <cfRule type="expression" priority="11" dxfId="5">
      <formula>WEEKDAY(K8)=7</formula>
    </cfRule>
    <cfRule type="expression" priority="12" dxfId="4">
      <formula>WEEKDAY(K8)=1</formula>
    </cfRule>
  </conditionalFormatting>
  <conditionalFormatting sqref="A36:A37">
    <cfRule type="expression" priority="9" dxfId="9">
      <formula>WEEKDAY(A36)=7</formula>
    </cfRule>
    <cfRule type="expression" priority="10" dxfId="8">
      <formula>WEEKDAY(A36)=1</formula>
    </cfRule>
  </conditionalFormatting>
  <conditionalFormatting sqref="F36:F38">
    <cfRule type="expression" priority="7" dxfId="1">
      <formula>WEEKDAY(F36)=7</formula>
    </cfRule>
    <cfRule type="expression" priority="8" dxfId="0">
      <formula>WEEKDAY(F36)=1</formula>
    </cfRule>
  </conditionalFormatting>
  <conditionalFormatting sqref="K36:K37">
    <cfRule type="expression" priority="5" dxfId="5">
      <formula>WEEKDAY(K36)=7</formula>
    </cfRule>
    <cfRule type="expression" priority="6" dxfId="4">
      <formula>WEEKDAY(K36)=1</formula>
    </cfRule>
  </conditionalFormatting>
  <conditionalFormatting sqref="A38">
    <cfRule type="expression" priority="3" dxfId="1">
      <formula>WEEKDAY(A38)=7</formula>
    </cfRule>
    <cfRule type="expression" priority="4" dxfId="0">
      <formula>WEEKDAY(A38)=1</formula>
    </cfRule>
  </conditionalFormatting>
  <conditionalFormatting sqref="K38">
    <cfRule type="expression" priority="1" dxfId="1">
      <formula>WEEKDAY(K38)=7</formula>
    </cfRule>
    <cfRule type="expression" priority="2" dxfId="0">
      <formula>WEEKDAY(K38)=1</formula>
    </cfRule>
  </conditionalFormatting>
  <dataValidations count="2">
    <dataValidation allowBlank="1" showInputMessage="1" showErrorMessage="1" sqref="B1:F1 B36:D38 L36:N38 G36:I38"/>
    <dataValidation allowBlank="1" showInputMessage="1" showErrorMessage="1" sqref="L8:N35 G8:I35 B8:D35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3"/>
  <ignoredErrors>
    <ignoredError sqref="A5:A6 F6 K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所沢市</cp:lastModifiedBy>
  <dcterms:modified xsi:type="dcterms:W3CDTF">2024-06-28T01:21:10Z</dcterms:modified>
  <cp:category/>
  <cp:version/>
  <cp:contentType/>
  <cp:contentStatus/>
</cp:coreProperties>
</file>