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070_経営グループ\B140_経営比較分析表\C020_下水道事業\D080_R4（R3決算）\E020_分析依頼\F020_回答\"/>
    </mc:Choice>
  </mc:AlternateContent>
  <xr:revisionPtr revIDLastSave="0" documentId="13_ncr:1_{DF10584A-18AE-4CF4-96AD-95FDC09E58A7}" xr6:coauthVersionLast="47" xr6:coauthVersionMax="47" xr10:uidLastSave="{00000000-0000-0000-0000-000000000000}"/>
  <workbookProtection workbookAlgorithmName="SHA-512" workbookHashValue="9fi+HLkryusdHYu9rDAyhTjbPc62DxNprZG6RO8wl6nOcDgii7glV302Qr3XvvcG6KUpAt3oD1i0P5OeM/7EQA==" workbookSaltValue="ppLkJW7t6q+vrRZU02Esq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B10"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<sst xmlns="http://schemas.openxmlformats.org/spreadsheetml/2006/main" count="236" uniqueCount="117">
  <si>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</si>
  <si>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</si>
  <si>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</si>
  <si>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</si>
  <si>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</si>
  <si>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</si>
  <si>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</si>
  <si>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</si>
  <si>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</si>
  <si>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</si>
  <si>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</si>
  <si>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</si>
  <si>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</si>
  <si>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</si>
  <si>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</si>
  <si>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</si>
  <si>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</si>
  <si>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</si>
  <si>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</si>
  <si>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</si>
  <si>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</si>
  <si>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</si>
  <si>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</si>
  <si>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</si>
  <si>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</si>
  <si>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</si>
  <si>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</si>
  <si>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</si>
  <si>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</si>
  <si>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</si>
  <si>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</si>
  <si>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</si>
  <si>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</si>
  <si>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</si>
  <si>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</si>
  <si>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</si>
  <si>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</si>
  <si>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</si>
  <si>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</si>
  <si>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</si>
  <si>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</si>
  <si>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</si>
  <si>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</si>
  <si>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</si>
  <si>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</si>
  <si>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</si>
  <si>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</si>
  <si>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</si>
  <si>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</si>
  <si>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</si>
  <si>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</si>
  <si>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</si>
  <si>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</si>
  <si>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</si>
  <si>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</si>
  <si>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</si>
  <si>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</si>
  <si>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</si>
  <si>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</si>
  <si>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</si>
  <si>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</si>
  <si>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</si>
  <si>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</si>
  <si>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</si>
  <si>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</si>
  <si>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</si>
  <si>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</si>
  <si>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</si>
  <si>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</si>
  <si>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</si>
  <si>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</si>
  <si>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</si>
  <si>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</si>
  <si>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</si>
  <si>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</si>
  <si>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</si>
  <si>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</si>
  <si>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</si>
  <si>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</si>
  <si>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</si>
  <si>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</si>
  <si>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</si>
  <si>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</si>
  <si>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</si>
  <si>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</si>
  <si>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</si>
  <si>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</si>
  <si>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</si>
  <si>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</si>
  <si>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</si>
  <si>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</si>
  <si>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</si>
  <si>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</si>
  <si>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</si>
  <si>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</si>
  <si>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</si>
  <si>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</si>
  <si>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</si>
  <si>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</si>
  <si>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</si>
  <si>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</si>
  <si>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</si>
  <si>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</si>
  <si>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</si>
  <si>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</si>
  <si>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</si>
  <si>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</si>
  <si>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</si>
  <si>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</si>
  <si>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</si>
  <si>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</si>
  <si>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</si>
  <si>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</si>
  <si>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</si>
  <si>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として、経費回収率は100％を超えたものの、依然として分岐点付近を推移している状況にあります。今後、自立的な経営に向け、自己財源の確保を推進し収益の向上を図るとともに、将来的な料金改定を視野に入れる必要があると考えます。
　管路の経年化率は年々進んでおり、施設更新や維持管理に伴う費用は増加傾向にあることから、経営計画等に基づき、予防保全を中心とした中長期的な視点で効率的な施設更新等を行うため、事業費の平準化や財源の確保に努める必要があると考えます。</t>
    <phoneticPr fontId="4"/>
  </si>
  <si>
    <t>①有形固定資産減価償却率
　数値は低いものの、減価償却が進んでいる状況下において施設の老朽化は進行している状況です。老朽化対策に向けて、施設の点検・検査により現状の把握に努め、施設の安定稼働に向けた取組は必要です。
②管路老朽化率
　類似団体平均値より高く、上昇傾向にあります。今後も高くなることが見込まれることから、計画的、効果的及び効率的に更新等を進めていく必要があります。
③管路改善率
　所沢市ストックマネジメント実施方針に基づき、計画的な施設の点検・調査及び修繕・改築を進めており、陥没事故や機能停止を未然に防ぐよう努めている状況です。</t>
    <rPh sb="1" eb="7">
      <t>ユウケイコテイシサン</t>
    </rPh>
    <rPh sb="7" eb="12">
      <t>ゲンカショウキャクリツ</t>
    </rPh>
    <phoneticPr fontId="4"/>
  </si>
  <si>
    <t>①経常収支比率
　数値が100％を上回り、経営の健全性は確保されたものの、今後も効率的かつ効果的な事業経営に努める必要があります。
②累積欠損金比率
　平成30年度の使用料改定により経常利益が確保され、令和元年度に繰越欠損金が解消されました。
③流動比率
　前年度と比較し若干下回っていますが、今後も管路施設の布設、修繕、改築、耐震化等が予定されていることから、引き続き自己資金の確保に努めていきます。
④企業債残高対事業規模比率
　若干数値は増加しましたが、後年度負担が過大にならないよう資金バランスを考慮しつつ企業債を活用する必要があります。
⑤経費回収率
　回収率は100％を超えたものの、依然として分岐点付近を推移していることから、今後も引き続き経費削減に努める必要があります。
⑥汚水処理原価
　類似団体平均を下回っていますが、物価高騰等による費用の増加が見込まれるため、今後も引き続き経費削減に努める必要があります。
⑧水洗化率
　横這いの状況が続いているため、接続率 100％に向けて、引き続き水洗化の促進活動に取り組む必要があります。</t>
    <rPh sb="37" eb="39">
      <t>コンゴ</t>
    </rPh>
    <rPh sb="345" eb="349">
      <t>オスイショリ</t>
    </rPh>
    <rPh sb="349" eb="351">
      <t>ゲンカ</t>
    </rPh>
    <rPh sb="360" eb="36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</si>
</sst>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0.09</c:v>
                </c:pt>
                <c:pt idx="2">
                  <c:v>0.04</c:v>
                </c:pt>
                <c:pt idx="3">
                  <c:v>0.11</c:v>
                </c:pt>
                <c:pt idx="4">
                  <c:v>0.1</c:v>
                </c:pt>
              </c:numCache>
            </c:numRef>
          </c:val>
          <c:extLst>
            <c:ext xmlns:c16="http://schemas.microsoft.com/office/drawing/2014/chart" uri="{C3380CC4-5D6E-409C-BE32-E72D297353CC}">
              <c16:uniqueId val="{00000000-41D3-4E04-B39D-5F3872E4CA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41D3-4E04-B39D-5F3872E4CA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01-4375-AF6C-EF6F80B587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9001-4375-AF6C-EF6F80B587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98.44</c:v>
                </c:pt>
                <c:pt idx="1">
                  <c:v>98.35</c:v>
                </c:pt>
                <c:pt idx="2">
                  <c:v>98.37</c:v>
                </c:pt>
                <c:pt idx="3">
                  <c:v>98.5</c:v>
                </c:pt>
                <c:pt idx="4">
                  <c:v>98.66</c:v>
                </c:pt>
              </c:numCache>
            </c:numRef>
          </c:val>
          <c:extLst>
            <c:ext xmlns:c16="http://schemas.microsoft.com/office/drawing/2014/chart" uri="{C3380CC4-5D6E-409C-BE32-E72D297353CC}">
              <c16:uniqueId val="{00000000-3EAC-465F-B76E-EE79FEA6E3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3EAC-465F-B76E-EE79FEA6E3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96.85</c:v>
                </c:pt>
                <c:pt idx="1">
                  <c:v>103.82</c:v>
                </c:pt>
                <c:pt idx="2">
                  <c:v>104.89</c:v>
                </c:pt>
                <c:pt idx="3">
                  <c:v>103.31</c:v>
                </c:pt>
                <c:pt idx="4">
                  <c:v>105.26</c:v>
                </c:pt>
              </c:numCache>
            </c:numRef>
          </c:val>
          <c:extLst>
            <c:ext xmlns:c16="http://schemas.microsoft.com/office/drawing/2014/chart" uri="{C3380CC4-5D6E-409C-BE32-E72D297353CC}">
              <c16:uniqueId val="{00000000-85E9-4A31-B266-2439849FFD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85E9-4A31-B266-2439849FFD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14.78</c:v>
                </c:pt>
                <c:pt idx="1">
                  <c:v>17.07</c:v>
                </c:pt>
                <c:pt idx="2">
                  <c:v>19.670000000000002</c:v>
                </c:pt>
                <c:pt idx="3">
                  <c:v>22.11</c:v>
                </c:pt>
                <c:pt idx="4">
                  <c:v>23.9</c:v>
                </c:pt>
              </c:numCache>
            </c:numRef>
          </c:val>
          <c:extLst>
            <c:ext xmlns:c16="http://schemas.microsoft.com/office/drawing/2014/chart" uri="{C3380CC4-5D6E-409C-BE32-E72D297353CC}">
              <c16:uniqueId val="{00000000-E355-4A16-9793-56D70FB737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E355-4A16-9793-56D70FB737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4.5</c:v>
                </c:pt>
                <c:pt idx="1">
                  <c:v>5.66</c:v>
                </c:pt>
                <c:pt idx="2">
                  <c:v>6.5</c:v>
                </c:pt>
                <c:pt idx="3">
                  <c:v>7.26</c:v>
                </c:pt>
                <c:pt idx="4">
                  <c:v>8.43</c:v>
                </c:pt>
              </c:numCache>
            </c:numRef>
          </c:val>
          <c:extLst>
            <c:ext xmlns:c16="http://schemas.microsoft.com/office/drawing/2014/chart" uri="{C3380CC4-5D6E-409C-BE32-E72D297353CC}">
              <c16:uniqueId val="{00000000-3B57-44FC-97FB-9E2B07070C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3B57-44FC-97FB-9E2B07070C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6.59</c:v>
                </c:pt>
                <c:pt idx="1">
                  <c:v>2.11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0F-4B93-BE9F-A97695A058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D90F-4B93-BE9F-A97695A058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128.22</c:v>
                </c:pt>
                <c:pt idx="1">
                  <c:v>174.96</c:v>
                </c:pt>
                <c:pt idx="2">
                  <c:v>187.64</c:v>
                </c:pt>
                <c:pt idx="3">
                  <c:v>216.34</c:v>
                </c:pt>
                <c:pt idx="4">
                  <c:v>188.04</c:v>
                </c:pt>
              </c:numCache>
            </c:numRef>
          </c:val>
          <c:extLst>
            <c:ext xmlns:c16="http://schemas.microsoft.com/office/drawing/2014/chart" uri="{C3380CC4-5D6E-409C-BE32-E72D297353CC}">
              <c16:uniqueId val="{00000000-CA6D-4DE6-B7B5-B66DAEA553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CA6D-4DE6-B7B5-B66DAEA553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639.77</c:v>
                </c:pt>
                <c:pt idx="1">
                  <c:v>564.78</c:v>
                </c:pt>
                <c:pt idx="2">
                  <c:v>542.49</c:v>
                </c:pt>
                <c:pt idx="3">
                  <c:v>532.79</c:v>
                </c:pt>
                <c:pt idx="4">
                  <c:v>560.89</c:v>
                </c:pt>
              </c:numCache>
            </c:numRef>
          </c:val>
          <c:extLst>
            <c:ext xmlns:c16="http://schemas.microsoft.com/office/drawing/2014/chart" uri="{C3380CC4-5D6E-409C-BE32-E72D297353CC}">
              <c16:uniqueId val="{00000000-7164-4F3F-BE5C-7F4C6C09CC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7164-4F3F-BE5C-7F4C6C09CC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82.13</c:v>
                </c:pt>
                <c:pt idx="1">
                  <c:v>99.43</c:v>
                </c:pt>
                <c:pt idx="2">
                  <c:v>99.31</c:v>
                </c:pt>
                <c:pt idx="3">
                  <c:v>98.12</c:v>
                </c:pt>
                <c:pt idx="4">
                  <c:v>100.53</c:v>
                </c:pt>
              </c:numCache>
            </c:numRef>
          </c:val>
          <c:extLst>
            <c:ext xmlns:c16="http://schemas.microsoft.com/office/drawing/2014/chart" uri="{C3380CC4-5D6E-409C-BE32-E72D297353CC}">
              <c16:uniqueId val="{00000000-BC1B-4369-B048-F891428DB5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BC1B-4369-B048-F891428DB5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98.38</c:v>
                </c:pt>
                <c:pt idx="1">
                  <c:v>97.35</c:v>
                </c:pt>
                <c:pt idx="2">
                  <c:v>99.39</c:v>
                </c:pt>
                <c:pt idx="3">
                  <c:v>98.92</c:v>
                </c:pt>
                <c:pt idx="4">
                  <c:v>97.25</c:v>
                </c:pt>
              </c:numCache>
            </c:numRef>
          </c:val>
          <c:extLst>
            <c:ext xmlns:c16="http://schemas.microsoft.com/office/drawing/2014/chart" uri="{C3380CC4-5D6E-409C-BE32-E72D297353CC}">
              <c16:uniqueId val="{00000000-0854-4527-B6FF-FAEB10545D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0854-4527-B6FF-FAEB10545D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埼玉県　所沢市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自治体職員</v>
      </c>
      <c r="AE8" s="66"/>
      <c r="AF8" s="66"/>
      <c r="AG8" s="66"/>
      <c r="AH8" s="66"/>
      <c r="AI8" s="66"/>
      <c r="AJ8" s="66"/>
      <c r="AK8" s="3"/>
      <c r="AL8" s="45">
        <f>データ!S6</f>
        <v>343637</v>
      </c>
      <c r="AM8" s="45"/>
      <c r="AN8" s="45"/>
      <c r="AO8" s="45"/>
      <c r="AP8" s="45"/>
      <c r="AQ8" s="45"/>
      <c r="AR8" s="45"/>
      <c r="AS8" s="45"/>
      <c r="AT8" s="46">
        <f>データ!T6</f>
        <v>72.11</v>
      </c>
      <c r="AU8" s="46"/>
      <c r="AV8" s="46"/>
      <c r="AW8" s="46"/>
      <c r="AX8" s="46"/>
      <c r="AY8" s="46"/>
      <c r="AZ8" s="46"/>
      <c r="BA8" s="46"/>
      <c r="BB8" s="46">
        <f>データ!U6</f>
        <v>4765.46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75.819999999999993</v>
      </c>
      <c r="J10" s="46"/>
      <c r="K10" s="46"/>
      <c r="L10" s="46"/>
      <c r="M10" s="46"/>
      <c r="N10" s="46"/>
      <c r="O10" s="46"/>
      <c r="P10" s="46">
        <f>データ!P6</f>
        <v>95.05</v>
      </c>
      <c r="Q10" s="46"/>
      <c r="R10" s="46"/>
      <c r="S10" s="46"/>
      <c r="T10" s="46"/>
      <c r="U10" s="46"/>
      <c r="V10" s="46"/>
      <c r="W10" s="46">
        <f>データ!Q6</f>
        <v>95.22</v>
      </c>
      <c r="X10" s="46"/>
      <c r="Y10" s="46"/>
      <c r="Z10" s="46"/>
      <c r="AA10" s="46"/>
      <c r="AB10" s="46"/>
      <c r="AC10" s="46"/>
      <c r="AD10" s="45">
        <f>データ!R6</f>
        <v>1639</v>
      </c>
      <c r="AE10" s="45"/>
      <c r="AF10" s="45"/>
      <c r="AG10" s="45"/>
      <c r="AH10" s="45"/>
      <c r="AI10" s="45"/>
      <c r="AJ10" s="45"/>
      <c r="AK10" s="2"/>
      <c r="AL10" s="45">
        <f>データ!V6</f>
        <v>326740</v>
      </c>
      <c r="AM10" s="45"/>
      <c r="AN10" s="45"/>
      <c r="AO10" s="45"/>
      <c r="AP10" s="45"/>
      <c r="AQ10" s="45"/>
      <c r="AR10" s="45"/>
      <c r="AS10" s="45"/>
      <c r="AT10" s="46">
        <f>データ!W6</f>
        <v>33.119999999999997</v>
      </c>
      <c r="AU10" s="46"/>
      <c r="AV10" s="46"/>
      <c r="AW10" s="46"/>
      <c r="AX10" s="46"/>
      <c r="AY10" s="46"/>
      <c r="AZ10" s="46"/>
      <c r="BA10" s="46"/>
      <c r="BB10" s="46">
        <f>データ!X6</f>
        <v>9865.34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Fn2krx8d6egEUlmteawpJNcsVv9GT1POt1yQLS1YGSfHpcXAH65T1WbOiiWYwyhauCIk+Av6FUTEP+xtDO/lg==" saltValue="BKi+DxHVqgNWyM616MSO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112089</v>
      </c>
      <c r="D6" s="19">
        <f t="shared" si="3"/>
        <v>46</v>
      </c>
      <c r="E6" s="19">
        <f t="shared" si="3"/>
        <v>17</v>
      </c>
      <c r="F6" s="19">
        <f t="shared" si="3"/>
        <v>1</v>
      </c>
      <c r="G6" s="19">
        <f t="shared" si="3"/>
        <v>0</v>
      </c>
      <c r="H6" s="19" t="str">
        <f t="shared" si="3"/>
        <v>埼玉県　所沢市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75.819999999999993</v>
      </c>
      <c r="P6" s="20">
        <f t="shared" si="3"/>
        <v>95.05</v>
      </c>
      <c r="Q6" s="20">
        <f t="shared" si="3"/>
        <v>95.22</v>
      </c>
      <c r="R6" s="20">
        <f t="shared" si="3"/>
        <v>1639</v>
      </c>
      <c r="S6" s="20">
        <f t="shared" si="3"/>
        <v>343637</v>
      </c>
      <c r="T6" s="20">
        <f t="shared" si="3"/>
        <v>72.11</v>
      </c>
      <c r="U6" s="20">
        <f t="shared" si="3"/>
        <v>4765.46</v>
      </c>
      <c r="V6" s="20">
        <f t="shared" si="3"/>
        <v>326740</v>
      </c>
      <c r="W6" s="20">
        <f t="shared" si="3"/>
        <v>33.119999999999997</v>
      </c>
      <c r="X6" s="20">
        <f t="shared" si="3"/>
        <v>9865.34</v>
      </c>
      <c r="Y6" s="21">
        <f>IF(Y7="",NA(),Y7)</f>
        <v>96.85</v>
      </c>
      <c r="Z6" s="21">
        <f t="shared" ref="Z6:AH6" si="4">IF(Z7="",NA(),Z7)</f>
        <v>103.82</v>
      </c>
      <c r="AA6" s="21">
        <f t="shared" si="4"/>
        <v>104.89</v>
      </c>
      <c r="AB6" s="21">
        <f t="shared" si="4"/>
        <v>103.31</v>
      </c>
      <c r="AC6" s="21">
        <f t="shared" si="4"/>
        <v>105.26</v>
      </c>
      <c r="AD6" s="21">
        <f t="shared" si="4"/>
        <v>106.55</v>
      </c>
      <c r="AE6" s="21">
        <f t="shared" si="4"/>
        <v>106.78</v>
      </c>
      <c r="AF6" s="21">
        <f t="shared" si="4"/>
        <v>106.31</v>
      </c>
      <c r="AG6" s="21">
        <f t="shared" si="4"/>
        <v>107.05</v>
      </c>
      <c r="AH6" s="21">
        <f t="shared" si="4"/>
        <v>106.43</v>
      </c>
      <c r="AI6" s="20" t="str">
        <f>IF(AI7="","",IF(AI7="-","【-】","【"&amp;SUBSTITUTE(TEXT(AI7,"#,##0.00"),"-","△")&amp;"】"))</f>
        <v>【107.02】</v>
      </c>
      <c r="AJ6" s="21">
        <f>IF(AJ7="",NA(),AJ7)</f>
        <v>6.59</v>
      </c>
      <c r="AK6" s="21">
        <f t="shared" ref="AK6:AS6" si="5">IF(AK7="",NA(),AK7)</f>
        <v>2.11</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128.22</v>
      </c>
      <c r="AV6" s="21">
        <f t="shared" ref="AV6:BD6" si="6">IF(AV7="",NA(),AV7)</f>
        <v>174.96</v>
      </c>
      <c r="AW6" s="21">
        <f t="shared" si="6"/>
        <v>187.64</v>
      </c>
      <c r="AX6" s="21">
        <f t="shared" si="6"/>
        <v>216.34</v>
      </c>
      <c r="AY6" s="21">
        <f t="shared" si="6"/>
        <v>188.04</v>
      </c>
      <c r="AZ6" s="21">
        <f t="shared" si="6"/>
        <v>83.46</v>
      </c>
      <c r="BA6" s="21">
        <f t="shared" si="6"/>
        <v>80.64</v>
      </c>
      <c r="BB6" s="21">
        <f t="shared" si="6"/>
        <v>88.1</v>
      </c>
      <c r="BC6" s="21">
        <f t="shared" si="6"/>
        <v>84.84</v>
      </c>
      <c r="BD6" s="21">
        <f t="shared" si="6"/>
        <v>88.42</v>
      </c>
      <c r="BE6" s="20" t="str">
        <f>IF(BE7="","",IF(BE7="-","【-】","【"&amp;SUBSTITUTE(TEXT(BE7,"#,##0.00"),"-","△")&amp;"】"))</f>
        <v>【71.39】</v>
      </c>
      <c r="BF6" s="21">
        <f>IF(BF7="",NA(),BF7)</f>
        <v>639.77</v>
      </c>
      <c r="BG6" s="21">
        <f t="shared" ref="BG6:BO6" si="7">IF(BG7="",NA(),BG7)</f>
        <v>564.78</v>
      </c>
      <c r="BH6" s="21">
        <f t="shared" si="7"/>
        <v>542.49</v>
      </c>
      <c r="BI6" s="21">
        <f t="shared" si="7"/>
        <v>532.79</v>
      </c>
      <c r="BJ6" s="21">
        <f t="shared" si="7"/>
        <v>560.89</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82.13</v>
      </c>
      <c r="BR6" s="21">
        <f t="shared" ref="BR6:BZ6" si="8">IF(BR7="",NA(),BR7)</f>
        <v>99.43</v>
      </c>
      <c r="BS6" s="21">
        <f t="shared" si="8"/>
        <v>99.31</v>
      </c>
      <c r="BT6" s="21">
        <f t="shared" si="8"/>
        <v>98.12</v>
      </c>
      <c r="BU6" s="21">
        <f t="shared" si="8"/>
        <v>100.53</v>
      </c>
      <c r="BV6" s="21">
        <f t="shared" si="8"/>
        <v>100.97</v>
      </c>
      <c r="BW6" s="21">
        <f t="shared" si="8"/>
        <v>101.84</v>
      </c>
      <c r="BX6" s="21">
        <f t="shared" si="8"/>
        <v>101.62</v>
      </c>
      <c r="BY6" s="21">
        <f t="shared" si="8"/>
        <v>102.36</v>
      </c>
      <c r="BZ6" s="21">
        <f t="shared" si="8"/>
        <v>103.76</v>
      </c>
      <c r="CA6" s="20" t="str">
        <f>IF(CA7="","",IF(CA7="-","【-】","【"&amp;SUBSTITUTE(TEXT(CA7,"#,##0.00"),"-","△")&amp;"】"))</f>
        <v>【99.73】</v>
      </c>
      <c r="CB6" s="21">
        <f>IF(CB7="",NA(),CB7)</f>
        <v>98.38</v>
      </c>
      <c r="CC6" s="21">
        <f t="shared" ref="CC6:CK6" si="9">IF(CC7="",NA(),CC7)</f>
        <v>97.35</v>
      </c>
      <c r="CD6" s="21">
        <f t="shared" si="9"/>
        <v>99.39</v>
      </c>
      <c r="CE6" s="21">
        <f t="shared" si="9"/>
        <v>98.92</v>
      </c>
      <c r="CF6" s="21">
        <f t="shared" si="9"/>
        <v>97.25</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98.44</v>
      </c>
      <c r="CY6" s="21">
        <f t="shared" ref="CY6:DG6" si="11">IF(CY7="",NA(),CY7)</f>
        <v>98.35</v>
      </c>
      <c r="CZ6" s="21">
        <f t="shared" si="11"/>
        <v>98.37</v>
      </c>
      <c r="DA6" s="21">
        <f t="shared" si="11"/>
        <v>98.5</v>
      </c>
      <c r="DB6" s="21">
        <f t="shared" si="11"/>
        <v>98.66</v>
      </c>
      <c r="DC6" s="21">
        <f t="shared" si="11"/>
        <v>96.75</v>
      </c>
      <c r="DD6" s="21">
        <f t="shared" si="11"/>
        <v>96.78</v>
      </c>
      <c r="DE6" s="21">
        <f t="shared" si="11"/>
        <v>97</v>
      </c>
      <c r="DF6" s="21">
        <f t="shared" si="11"/>
        <v>97.24</v>
      </c>
      <c r="DG6" s="21">
        <f t="shared" si="11"/>
        <v>97.79</v>
      </c>
      <c r="DH6" s="20" t="str">
        <f>IF(DH7="","",IF(DH7="-","【-】","【"&amp;SUBSTITUTE(TEXT(DH7,"#,##0.00"),"-","△")&amp;"】"))</f>
        <v>【95.72】</v>
      </c>
      <c r="DI6" s="21">
        <f>IF(DI7="",NA(),DI7)</f>
        <v>14.78</v>
      </c>
      <c r="DJ6" s="21">
        <f t="shared" ref="DJ6:DR6" si="12">IF(DJ7="",NA(),DJ7)</f>
        <v>17.07</v>
      </c>
      <c r="DK6" s="21">
        <f t="shared" si="12"/>
        <v>19.670000000000002</v>
      </c>
      <c r="DL6" s="21">
        <f t="shared" si="12"/>
        <v>22.11</v>
      </c>
      <c r="DM6" s="21">
        <f t="shared" si="12"/>
        <v>23.9</v>
      </c>
      <c r="DN6" s="21">
        <f t="shared" si="12"/>
        <v>28.24</v>
      </c>
      <c r="DO6" s="21">
        <f t="shared" si="12"/>
        <v>29.38</v>
      </c>
      <c r="DP6" s="21">
        <f t="shared" si="12"/>
        <v>30.6</v>
      </c>
      <c r="DQ6" s="21">
        <f t="shared" si="12"/>
        <v>27.39</v>
      </c>
      <c r="DR6" s="21">
        <f t="shared" si="12"/>
        <v>30.42</v>
      </c>
      <c r="DS6" s="20" t="str">
        <f>IF(DS7="","",IF(DS7="-","【-】","【"&amp;SUBSTITUTE(TEXT(DS7,"#,##0.00"),"-","△")&amp;"】"))</f>
        <v>【38.17】</v>
      </c>
      <c r="DT6" s="21">
        <f>IF(DT7="",NA(),DT7)</f>
        <v>4.5</v>
      </c>
      <c r="DU6" s="21">
        <f t="shared" ref="DU6:EC6" si="13">IF(DU7="",NA(),DU7)</f>
        <v>5.66</v>
      </c>
      <c r="DV6" s="21">
        <f t="shared" si="13"/>
        <v>6.5</v>
      </c>
      <c r="DW6" s="21">
        <f t="shared" si="13"/>
        <v>7.26</v>
      </c>
      <c r="DX6" s="21">
        <f t="shared" si="13"/>
        <v>8.43</v>
      </c>
      <c r="DY6" s="21">
        <f t="shared" si="13"/>
        <v>3.67</v>
      </c>
      <c r="DZ6" s="21">
        <f t="shared" si="13"/>
        <v>3.45</v>
      </c>
      <c r="EA6" s="21">
        <f t="shared" si="13"/>
        <v>5.0199999999999996</v>
      </c>
      <c r="EB6" s="21">
        <f t="shared" si="13"/>
        <v>5.86</v>
      </c>
      <c r="EC6" s="21">
        <f t="shared" si="13"/>
        <v>6.66</v>
      </c>
      <c r="ED6" s="20" t="str">
        <f>IF(ED7="","",IF(ED7="-","【-】","【"&amp;SUBSTITUTE(TEXT(ED7,"#,##0.00"),"-","△")&amp;"】"))</f>
        <v>【6.54】</v>
      </c>
      <c r="EE6" s="21">
        <f>IF(EE7="",NA(),EE7)</f>
        <v>0.05</v>
      </c>
      <c r="EF6" s="21">
        <f t="shared" ref="EF6:EN6" si="14">IF(EF7="",NA(),EF7)</f>
        <v>0.09</v>
      </c>
      <c r="EG6" s="21">
        <f t="shared" si="14"/>
        <v>0.04</v>
      </c>
      <c r="EH6" s="21">
        <f t="shared" si="14"/>
        <v>0.11</v>
      </c>
      <c r="EI6" s="21">
        <f t="shared" si="14"/>
        <v>0.1</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2">
      <c r="A7" s="14"/>
      <c r="B7" s="23">
        <v>2021</v>
      </c>
      <c r="C7" s="23">
        <v>112089</v>
      </c>
      <c r="D7" s="23">
        <v>46</v>
      </c>
      <c r="E7" s="23">
        <v>17</v>
      </c>
      <c r="F7" s="23">
        <v>1</v>
      </c>
      <c r="G7" s="23">
        <v>0</v>
      </c>
      <c r="H7" s="23" t="s">
        <v>96</v>
      </c>
      <c r="I7" s="23" t="s">
        <v>97</v>
      </c>
      <c r="J7" s="23" t="s">
        <v>98</v>
      </c>
      <c r="K7" s="23" t="s">
        <v>99</v>
      </c>
      <c r="L7" s="23" t="s">
        <v>100</v>
      </c>
      <c r="M7" s="23" t="s">
        <v>101</v>
      </c>
      <c r="N7" s="24" t="s">
        <v>102</v>
      </c>
      <c r="O7" s="24">
        <v>75.819999999999993</v>
      </c>
      <c r="P7" s="24">
        <v>95.05</v>
      </c>
      <c r="Q7" s="24">
        <v>95.22</v>
      </c>
      <c r="R7" s="24">
        <v>1639</v>
      </c>
      <c r="S7" s="24">
        <v>343637</v>
      </c>
      <c r="T7" s="24">
        <v>72.11</v>
      </c>
      <c r="U7" s="24">
        <v>4765.46</v>
      </c>
      <c r="V7" s="24">
        <v>326740</v>
      </c>
      <c r="W7" s="24">
        <v>33.119999999999997</v>
      </c>
      <c r="X7" s="24">
        <v>9865.34</v>
      </c>
      <c r="Y7" s="24">
        <v>96.85</v>
      </c>
      <c r="Z7" s="24">
        <v>103.82</v>
      </c>
      <c r="AA7" s="24">
        <v>104.89</v>
      </c>
      <c r="AB7" s="24">
        <v>103.31</v>
      </c>
      <c r="AC7" s="24">
        <v>105.26</v>
      </c>
      <c r="AD7" s="24">
        <v>106.55</v>
      </c>
      <c r="AE7" s="24">
        <v>106.78</v>
      </c>
      <c r="AF7" s="24">
        <v>106.31</v>
      </c>
      <c r="AG7" s="24">
        <v>107.05</v>
      </c>
      <c r="AH7" s="24">
        <v>106.43</v>
      </c>
      <c r="AI7" s="24">
        <v>107.02</v>
      </c>
      <c r="AJ7" s="24">
        <v>6.59</v>
      </c>
      <c r="AK7" s="24">
        <v>2.11</v>
      </c>
      <c r="AL7" s="24">
        <v>0</v>
      </c>
      <c r="AM7" s="24">
        <v>0</v>
      </c>
      <c r="AN7" s="24">
        <v>0</v>
      </c>
      <c r="AO7" s="24">
        <v>0.41</v>
      </c>
      <c r="AP7" s="24">
        <v>0.19</v>
      </c>
      <c r="AQ7" s="24">
        <v>0.05</v>
      </c>
      <c r="AR7" s="24">
        <v>0</v>
      </c>
      <c r="AS7" s="24">
        <v>0</v>
      </c>
      <c r="AT7" s="24">
        <v>3.09</v>
      </c>
      <c r="AU7" s="24">
        <v>128.22</v>
      </c>
      <c r="AV7" s="24">
        <v>174.96</v>
      </c>
      <c r="AW7" s="24">
        <v>187.64</v>
      </c>
      <c r="AX7" s="24">
        <v>216.34</v>
      </c>
      <c r="AY7" s="24">
        <v>188.04</v>
      </c>
      <c r="AZ7" s="24">
        <v>83.46</v>
      </c>
      <c r="BA7" s="24">
        <v>80.64</v>
      </c>
      <c r="BB7" s="24">
        <v>88.1</v>
      </c>
      <c r="BC7" s="24">
        <v>84.84</v>
      </c>
      <c r="BD7" s="24">
        <v>88.42</v>
      </c>
      <c r="BE7" s="24">
        <v>71.39</v>
      </c>
      <c r="BF7" s="24">
        <v>639.77</v>
      </c>
      <c r="BG7" s="24">
        <v>564.78</v>
      </c>
      <c r="BH7" s="24">
        <v>542.49</v>
      </c>
      <c r="BI7" s="24">
        <v>532.79</v>
      </c>
      <c r="BJ7" s="24">
        <v>560.89</v>
      </c>
      <c r="BK7" s="24">
        <v>612.6</v>
      </c>
      <c r="BL7" s="24">
        <v>606.79999999999995</v>
      </c>
      <c r="BM7" s="24">
        <v>585.55999999999995</v>
      </c>
      <c r="BN7" s="24">
        <v>565.62</v>
      </c>
      <c r="BO7" s="24">
        <v>544.61</v>
      </c>
      <c r="BP7" s="24">
        <v>669.11</v>
      </c>
      <c r="BQ7" s="24">
        <v>82.13</v>
      </c>
      <c r="BR7" s="24">
        <v>99.43</v>
      </c>
      <c r="BS7" s="24">
        <v>99.31</v>
      </c>
      <c r="BT7" s="24">
        <v>98.12</v>
      </c>
      <c r="BU7" s="24">
        <v>100.53</v>
      </c>
      <c r="BV7" s="24">
        <v>100.97</v>
      </c>
      <c r="BW7" s="24">
        <v>101.84</v>
      </c>
      <c r="BX7" s="24">
        <v>101.62</v>
      </c>
      <c r="BY7" s="24">
        <v>102.36</v>
      </c>
      <c r="BZ7" s="24">
        <v>103.76</v>
      </c>
      <c r="CA7" s="24">
        <v>99.73</v>
      </c>
      <c r="CB7" s="24">
        <v>98.38</v>
      </c>
      <c r="CC7" s="24">
        <v>97.35</v>
      </c>
      <c r="CD7" s="24">
        <v>99.39</v>
      </c>
      <c r="CE7" s="24">
        <v>98.92</v>
      </c>
      <c r="CF7" s="24">
        <v>97.25</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98.44</v>
      </c>
      <c r="CY7" s="24">
        <v>98.35</v>
      </c>
      <c r="CZ7" s="24">
        <v>98.37</v>
      </c>
      <c r="DA7" s="24">
        <v>98.5</v>
      </c>
      <c r="DB7" s="24">
        <v>98.66</v>
      </c>
      <c r="DC7" s="24">
        <v>96.75</v>
      </c>
      <c r="DD7" s="24">
        <v>96.78</v>
      </c>
      <c r="DE7" s="24">
        <v>97</v>
      </c>
      <c r="DF7" s="24">
        <v>97.24</v>
      </c>
      <c r="DG7" s="24">
        <v>97.79</v>
      </c>
      <c r="DH7" s="24">
        <v>95.72</v>
      </c>
      <c r="DI7" s="24">
        <v>14.78</v>
      </c>
      <c r="DJ7" s="24">
        <v>17.07</v>
      </c>
      <c r="DK7" s="24">
        <v>19.670000000000002</v>
      </c>
      <c r="DL7" s="24">
        <v>22.11</v>
      </c>
      <c r="DM7" s="24">
        <v>23.9</v>
      </c>
      <c r="DN7" s="24">
        <v>28.24</v>
      </c>
      <c r="DO7" s="24">
        <v>29.38</v>
      </c>
      <c r="DP7" s="24">
        <v>30.6</v>
      </c>
      <c r="DQ7" s="24">
        <v>27.39</v>
      </c>
      <c r="DR7" s="24">
        <v>30.42</v>
      </c>
      <c r="DS7" s="24">
        <v>38.17</v>
      </c>
      <c r="DT7" s="24">
        <v>4.5</v>
      </c>
      <c r="DU7" s="24">
        <v>5.66</v>
      </c>
      <c r="DV7" s="24">
        <v>6.5</v>
      </c>
      <c r="DW7" s="24">
        <v>7.26</v>
      </c>
      <c r="DX7" s="24">
        <v>8.43</v>
      </c>
      <c r="DY7" s="24">
        <v>3.67</v>
      </c>
      <c r="DZ7" s="24">
        <v>3.45</v>
      </c>
      <c r="EA7" s="24">
        <v>5.0199999999999996</v>
      </c>
      <c r="EB7" s="24">
        <v>5.86</v>
      </c>
      <c r="EC7" s="24">
        <v>6.66</v>
      </c>
      <c r="ED7" s="24">
        <v>6.54</v>
      </c>
      <c r="EE7" s="24">
        <v>0.05</v>
      </c>
      <c r="EF7" s="24">
        <v>0.09</v>
      </c>
      <c r="EG7" s="24">
        <v>0.04</v>
      </c>
      <c r="EH7" s="24">
        <v>0.11</v>
      </c>
      <c r="EI7" s="24">
        <v>0.1</v>
      </c>
      <c r="EJ7" s="24">
        <v>0.1</v>
      </c>
      <c r="EK7" s="24">
        <v>0.12</v>
      </c>
      <c r="EL7" s="24">
        <v>0.19</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2023-01-19T02:59:10Z</cp:lastPrinted>
  <dcterms:created xsi:type="dcterms:W3CDTF">2023-01-12T23:28:11Z</dcterms:created>
  <dcterms:modified xsi:type="dcterms:W3CDTF">2023-01-24T07:33:25Z</dcterms:modified>
  <cp:category/>
</cp:coreProperties>
</file>