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0_共通文書\0403000_契約課\04 工事関係\17 週休２日制\"/>
    </mc:Choice>
  </mc:AlternateContent>
  <xr:revisionPtr revIDLastSave="0" documentId="13_ncr:1_{2FA1BD63-187F-4243-8F45-10409B5F26FF}" xr6:coauthVersionLast="36" xr6:coauthVersionMax="36" xr10:uidLastSave="{00000000-0000-0000-0000-000000000000}"/>
  <bookViews>
    <workbookView xWindow="600" yWindow="120" windowWidth="19392" windowHeight="7836" tabRatio="770" activeTab="7" xr2:uid="{00000000-000D-0000-FFFF-FFFF00000000}"/>
  </bookViews>
  <sheets>
    <sheet name="1・12" sheetId="24" r:id="rId1"/>
    <sheet name="13・24" sheetId="33" r:id="rId2"/>
    <sheet name="25・36" sheetId="27" r:id="rId3"/>
    <sheet name="37・48" sheetId="28" r:id="rId4"/>
    <sheet name="49・60" sheetId="29" r:id="rId5"/>
    <sheet name="61・72" sheetId="30" r:id="rId6"/>
    <sheet name="集計表" sheetId="32" r:id="rId7"/>
    <sheet name="記入例(計画書、実績書)" sheetId="34" r:id="rId8"/>
    <sheet name="記入例( 集計表)" sheetId="35" r:id="rId9"/>
  </sheets>
  <definedNames>
    <definedName name="_xlnm.Print_Area" localSheetId="0">'1・12'!$A$1:$AV$47</definedName>
    <definedName name="_xlnm.Print_Area" localSheetId="1">'13・24'!$A$1:$AV$47</definedName>
    <definedName name="_xlnm.Print_Area" localSheetId="2">'25・36'!$A$1:$AV$47</definedName>
    <definedName name="_xlnm.Print_Area" localSheetId="3">'37・48'!$A$1:$AV$47</definedName>
    <definedName name="_xlnm.Print_Area" localSheetId="4">'49・60'!$A$1:$AV$47</definedName>
    <definedName name="_xlnm.Print_Area" localSheetId="5">'61・72'!$A$1:$AV$47</definedName>
    <definedName name="_xlnm.Print_Area" localSheetId="7">'記入例(計画書、実績書)'!$A$1:$AV$47</definedName>
    <definedName name="_xlnm.Print_Area" localSheetId="6">集計表!$A$1:$AU$39</definedName>
  </definedNames>
  <calcPr calcId="191029"/>
</workbook>
</file>

<file path=xl/calcChain.xml><?xml version="1.0" encoding="utf-8"?>
<calcChain xmlns="http://schemas.openxmlformats.org/spreadsheetml/2006/main">
  <c r="AQ46" i="30" l="1"/>
  <c r="AQ45" i="30"/>
  <c r="AN8" i="32"/>
  <c r="AN7" i="32"/>
  <c r="AN6" i="32"/>
  <c r="AN6" i="35"/>
  <c r="AQ29" i="33"/>
  <c r="AT41" i="33"/>
  <c r="AT46" i="33"/>
  <c r="AQ44" i="33"/>
  <c r="AQ44" i="27"/>
  <c r="AQ44" i="28"/>
  <c r="AQ44" i="29"/>
  <c r="AQ44" i="30"/>
  <c r="AQ43" i="30"/>
  <c r="AQ38" i="30"/>
  <c r="AQ38" i="29"/>
  <c r="AQ38" i="28"/>
  <c r="AQ38" i="27"/>
  <c r="AQ38" i="33"/>
  <c r="AQ38" i="24"/>
  <c r="AQ45" i="24"/>
  <c r="AQ43" i="24"/>
  <c r="AQ39" i="24"/>
  <c r="AQ40" i="24" l="1"/>
  <c r="AT41" i="24" s="1"/>
  <c r="AJ2" i="32"/>
  <c r="W2" i="32"/>
  <c r="AO2" i="28"/>
  <c r="AO2" i="29"/>
  <c r="AO2" i="30"/>
  <c r="AO2" i="27"/>
  <c r="AO2" i="33"/>
  <c r="F3" i="27"/>
  <c r="F3" i="28"/>
  <c r="F3" i="29"/>
  <c r="F3" i="30"/>
  <c r="F3" i="33"/>
  <c r="F3" i="32"/>
  <c r="F2" i="27"/>
  <c r="F2" i="28"/>
  <c r="F2" i="29"/>
  <c r="F2" i="30"/>
  <c r="F2" i="33"/>
  <c r="F2" i="32"/>
  <c r="A1" i="28"/>
  <c r="A1" i="29"/>
  <c r="A1" i="30"/>
  <c r="A1" i="27"/>
  <c r="A1" i="33"/>
  <c r="AF39" i="35" l="1"/>
  <c r="U39" i="35"/>
  <c r="I39" i="35"/>
  <c r="U33" i="35"/>
  <c r="AF33" i="35"/>
  <c r="I33" i="35"/>
  <c r="AF27" i="35"/>
  <c r="U27" i="35"/>
  <c r="I27" i="35"/>
  <c r="AF21" i="35"/>
  <c r="U21" i="35"/>
  <c r="I21" i="35"/>
  <c r="AN9" i="35"/>
  <c r="AF15" i="35"/>
  <c r="U15" i="35"/>
  <c r="I15" i="35"/>
  <c r="AF9" i="35"/>
  <c r="U9" i="35"/>
  <c r="I9" i="35"/>
  <c r="AN7" i="35"/>
  <c r="AN8" i="35"/>
  <c r="AQ9" i="35"/>
  <c r="AQ46" i="34"/>
  <c r="AQ44" i="34"/>
  <c r="AQ43" i="34"/>
  <c r="AQ45" i="34"/>
  <c r="AT46" i="34"/>
  <c r="AQ41" i="34"/>
  <c r="AQ39" i="34"/>
  <c r="AQ38" i="34"/>
  <c r="AQ40" i="34"/>
  <c r="AT41" i="34"/>
  <c r="K35" i="34"/>
  <c r="L35" i="34"/>
  <c r="M35" i="34"/>
  <c r="N35" i="34"/>
  <c r="O35" i="34"/>
  <c r="P35" i="34"/>
  <c r="Q35" i="34"/>
  <c r="R35" i="34"/>
  <c r="S35" i="34"/>
  <c r="T35" i="34"/>
  <c r="U35" i="34"/>
  <c r="V35" i="34"/>
  <c r="W35" i="34"/>
  <c r="X35" i="34"/>
  <c r="Y35" i="34"/>
  <c r="Z35" i="34"/>
  <c r="AA35" i="34"/>
  <c r="AB35" i="34"/>
  <c r="AC35" i="34"/>
  <c r="AD35" i="34"/>
  <c r="AE35" i="34"/>
  <c r="AF35" i="34"/>
  <c r="AG35" i="34"/>
  <c r="AH35" i="34"/>
  <c r="AI35" i="34"/>
  <c r="AJ35" i="34"/>
  <c r="AK35" i="34"/>
  <c r="AS34" i="34"/>
  <c r="AN34" i="34"/>
  <c r="AQ32" i="34"/>
  <c r="AQ30" i="34"/>
  <c r="AQ29" i="34"/>
  <c r="AQ31" i="34"/>
  <c r="AT32" i="34"/>
  <c r="AQ27" i="34"/>
  <c r="AQ25" i="34"/>
  <c r="AQ24" i="34"/>
  <c r="AQ26" i="34"/>
  <c r="AT27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AC21" i="34"/>
  <c r="AD21" i="34"/>
  <c r="AE21" i="34"/>
  <c r="AF21" i="34"/>
  <c r="AG21" i="34"/>
  <c r="AH21" i="34"/>
  <c r="AI21" i="34"/>
  <c r="AJ21" i="34"/>
  <c r="AK21" i="34"/>
  <c r="K21" i="34"/>
  <c r="AS20" i="34"/>
  <c r="AN20" i="34"/>
  <c r="AQ18" i="34"/>
  <c r="AQ16" i="34"/>
  <c r="AQ15" i="34"/>
  <c r="AQ17" i="34" s="1"/>
  <c r="AT18" i="34" s="1"/>
  <c r="AQ13" i="34"/>
  <c r="AQ11" i="34"/>
  <c r="AQ10" i="34"/>
  <c r="AQ12" i="34" s="1"/>
  <c r="AT13" i="34" s="1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X7" i="34"/>
  <c r="Y7" i="34"/>
  <c r="Z7" i="34"/>
  <c r="AA7" i="34"/>
  <c r="AB7" i="34"/>
  <c r="AC7" i="34"/>
  <c r="AD7" i="34"/>
  <c r="AE7" i="34"/>
  <c r="AF7" i="34"/>
  <c r="AG7" i="34"/>
  <c r="AH7" i="34"/>
  <c r="AI7" i="34"/>
  <c r="AJ7" i="34"/>
  <c r="AK7" i="34"/>
  <c r="AS6" i="34"/>
  <c r="AN6" i="34"/>
  <c r="S6" i="24"/>
  <c r="Z6" i="24"/>
  <c r="AG6" i="24"/>
  <c r="AS6" i="24"/>
  <c r="AN6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Y21" i="24"/>
  <c r="Z21" i="24"/>
  <c r="AA21" i="24"/>
  <c r="AB21" i="24"/>
  <c r="AC21" i="24"/>
  <c r="AD21" i="24"/>
  <c r="AE21" i="24"/>
  <c r="AF21" i="24"/>
  <c r="AG21" i="24"/>
  <c r="AH21" i="24"/>
  <c r="AI21" i="24"/>
  <c r="AJ21" i="24"/>
  <c r="AK21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Y35" i="24"/>
  <c r="Z35" i="24"/>
  <c r="AA35" i="24"/>
  <c r="AB35" i="24"/>
  <c r="AC35" i="24"/>
  <c r="AD35" i="24"/>
  <c r="AE35" i="24"/>
  <c r="AF35" i="24"/>
  <c r="AG35" i="24"/>
  <c r="AH35" i="24"/>
  <c r="AI35" i="24"/>
  <c r="AJ35" i="24"/>
  <c r="AK35" i="24"/>
  <c r="AQ10" i="24"/>
  <c r="AQ12" i="24"/>
  <c r="AQ11" i="24"/>
  <c r="AQ13" i="24"/>
  <c r="AQ15" i="24"/>
  <c r="F6" i="32"/>
  <c r="AQ16" i="24"/>
  <c r="F7" i="32"/>
  <c r="AQ18" i="24"/>
  <c r="F9" i="32"/>
  <c r="L20" i="24"/>
  <c r="AN20" i="24"/>
  <c r="S20" i="24"/>
  <c r="Z20" i="24"/>
  <c r="AG20" i="24"/>
  <c r="AS20" i="24"/>
  <c r="AQ24" i="24"/>
  <c r="AQ25" i="24"/>
  <c r="AQ27" i="24"/>
  <c r="AQ29" i="24"/>
  <c r="AQ31" i="24"/>
  <c r="AQ30" i="24"/>
  <c r="AQ32" i="24"/>
  <c r="F15" i="32"/>
  <c r="L34" i="24"/>
  <c r="AN34" i="24"/>
  <c r="S34" i="24"/>
  <c r="Z34" i="24"/>
  <c r="AG34" i="24"/>
  <c r="AS34" i="24"/>
  <c r="AQ41" i="24"/>
  <c r="F18" i="32"/>
  <c r="AQ44" i="24"/>
  <c r="AQ46" i="24"/>
  <c r="F21" i="32"/>
  <c r="S6" i="33"/>
  <c r="Z6" i="33"/>
  <c r="AG6" i="33"/>
  <c r="AN6" i="33"/>
  <c r="AS6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AD21" i="33"/>
  <c r="AE21" i="33"/>
  <c r="AF21" i="33"/>
  <c r="AG21" i="33"/>
  <c r="AH21" i="33"/>
  <c r="AI21" i="33"/>
  <c r="AJ21" i="33"/>
  <c r="AK21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AK35" i="33"/>
  <c r="AQ10" i="33"/>
  <c r="AQ12" i="33"/>
  <c r="AQ11" i="33"/>
  <c r="AQ13" i="33"/>
  <c r="AT13" i="33"/>
  <c r="AQ15" i="33"/>
  <c r="F24" i="32"/>
  <c r="AQ16" i="33"/>
  <c r="F25" i="32"/>
  <c r="AQ18" i="33"/>
  <c r="L20" i="33"/>
  <c r="S20" i="33"/>
  <c r="Z20" i="33"/>
  <c r="AG20" i="33"/>
  <c r="AN20" i="33"/>
  <c r="AS20" i="33"/>
  <c r="AQ24" i="33"/>
  <c r="AQ26" i="33"/>
  <c r="AT27" i="33"/>
  <c r="AQ25" i="33"/>
  <c r="AQ27" i="33"/>
  <c r="AQ31" i="33"/>
  <c r="F32" i="32" s="1"/>
  <c r="I33" i="32" s="1"/>
  <c r="AQ30" i="33"/>
  <c r="AQ32" i="33"/>
  <c r="F33" i="32"/>
  <c r="L34" i="33"/>
  <c r="AN34" i="33"/>
  <c r="S34" i="33"/>
  <c r="Z34" i="33"/>
  <c r="AG34" i="33"/>
  <c r="AS34" i="33"/>
  <c r="AQ40" i="33"/>
  <c r="AQ39" i="33"/>
  <c r="AQ41" i="33"/>
  <c r="AQ43" i="33"/>
  <c r="AQ45" i="33"/>
  <c r="F38" i="32" s="1"/>
  <c r="I39" i="32" s="1"/>
  <c r="F37" i="32"/>
  <c r="AQ46" i="33"/>
  <c r="F39" i="32"/>
  <c r="S6" i="27"/>
  <c r="Z6" i="27"/>
  <c r="AG6" i="27"/>
  <c r="AS6" i="27"/>
  <c r="AN6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AI7" i="27"/>
  <c r="AJ7" i="27"/>
  <c r="AK7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AI35" i="27"/>
  <c r="AJ35" i="27"/>
  <c r="AK35" i="27"/>
  <c r="AQ10" i="27"/>
  <c r="AQ11" i="27"/>
  <c r="AQ13" i="27"/>
  <c r="AQ15" i="27"/>
  <c r="R6" i="32"/>
  <c r="AQ16" i="27"/>
  <c r="AQ17" i="27"/>
  <c r="R8" i="32"/>
  <c r="AQ18" i="27"/>
  <c r="R9" i="32"/>
  <c r="U9" i="32"/>
  <c r="L20" i="27"/>
  <c r="AN20" i="27"/>
  <c r="S20" i="27"/>
  <c r="Z20" i="27"/>
  <c r="AG20" i="27"/>
  <c r="AS20" i="27"/>
  <c r="AQ24" i="27"/>
  <c r="AQ25" i="27"/>
  <c r="AQ27" i="27"/>
  <c r="AQ29" i="27"/>
  <c r="AQ31" i="27"/>
  <c r="R14" i="32"/>
  <c r="AQ30" i="27"/>
  <c r="R13" i="32"/>
  <c r="AQ32" i="27"/>
  <c r="L34" i="27"/>
  <c r="S34" i="27"/>
  <c r="Z34" i="27"/>
  <c r="AG34" i="27"/>
  <c r="AS34" i="27"/>
  <c r="AN34" i="27"/>
  <c r="AQ40" i="27"/>
  <c r="AT41" i="27" s="1"/>
  <c r="AQ39" i="27"/>
  <c r="AQ41" i="27"/>
  <c r="AQ43" i="27"/>
  <c r="R19" i="32"/>
  <c r="AQ46" i="27"/>
  <c r="S6" i="28"/>
  <c r="Z6" i="28"/>
  <c r="AG6" i="28"/>
  <c r="AS6" i="28"/>
  <c r="AN6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K7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K35" i="28"/>
  <c r="AQ10" i="28"/>
  <c r="AQ11" i="28"/>
  <c r="AQ13" i="28"/>
  <c r="AQ15" i="28"/>
  <c r="AQ16" i="28"/>
  <c r="AQ17" i="28"/>
  <c r="AQ18" i="28"/>
  <c r="R27" i="32"/>
  <c r="L20" i="28"/>
  <c r="AN20" i="28"/>
  <c r="S20" i="28"/>
  <c r="Z20" i="28"/>
  <c r="AG20" i="28"/>
  <c r="AS20" i="28"/>
  <c r="AQ24" i="28"/>
  <c r="AQ26" i="28"/>
  <c r="AT27" i="28"/>
  <c r="AQ25" i="28"/>
  <c r="AQ27" i="28"/>
  <c r="AQ29" i="28"/>
  <c r="AQ31" i="28"/>
  <c r="AQ30" i="28"/>
  <c r="R31" i="32"/>
  <c r="AQ32" i="28"/>
  <c r="L34" i="28"/>
  <c r="AN34" i="28"/>
  <c r="S34" i="28"/>
  <c r="Z34" i="28"/>
  <c r="AG34" i="28"/>
  <c r="AS34" i="28"/>
  <c r="AQ39" i="28"/>
  <c r="AQ41" i="28"/>
  <c r="AQ43" i="28"/>
  <c r="R37" i="32"/>
  <c r="AQ46" i="28"/>
  <c r="R39" i="32"/>
  <c r="S6" i="29"/>
  <c r="Z6" i="29"/>
  <c r="AG6" i="29"/>
  <c r="AS6" i="29"/>
  <c r="AN6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AE7" i="29"/>
  <c r="AF7" i="29"/>
  <c r="AG7" i="29"/>
  <c r="AH7" i="29"/>
  <c r="AI7" i="29"/>
  <c r="AJ7" i="29"/>
  <c r="AK7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AI21" i="29"/>
  <c r="AJ21" i="29"/>
  <c r="AK21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AQ10" i="29"/>
  <c r="AQ11" i="29"/>
  <c r="AQ12" i="29"/>
  <c r="AQ13" i="29"/>
  <c r="AQ15" i="29"/>
  <c r="AQ16" i="29"/>
  <c r="AC7" i="32"/>
  <c r="AQ17" i="29"/>
  <c r="AC8" i="32"/>
  <c r="AF9" i="32"/>
  <c r="AQ18" i="29"/>
  <c r="AC9" i="32"/>
  <c r="L20" i="29"/>
  <c r="AN20" i="29"/>
  <c r="S20" i="29"/>
  <c r="Z20" i="29"/>
  <c r="AG20" i="29"/>
  <c r="AS20" i="29"/>
  <c r="AQ24" i="29"/>
  <c r="AQ25" i="29"/>
  <c r="AQ27" i="29"/>
  <c r="AQ29" i="29"/>
  <c r="AQ31" i="29"/>
  <c r="AQ30" i="29"/>
  <c r="AC13" i="32"/>
  <c r="AQ32" i="29"/>
  <c r="L34" i="29"/>
  <c r="S34" i="29"/>
  <c r="Z34" i="29"/>
  <c r="AG34" i="29"/>
  <c r="AS34" i="29"/>
  <c r="AN34" i="29"/>
  <c r="AQ40" i="29"/>
  <c r="AT41" i="29" s="1"/>
  <c r="AQ39" i="29"/>
  <c r="AQ41" i="29"/>
  <c r="AQ43" i="29"/>
  <c r="AC18" i="32"/>
  <c r="AC19" i="32"/>
  <c r="AQ46" i="29"/>
  <c r="S6" i="30"/>
  <c r="Z6" i="30"/>
  <c r="AG6" i="30"/>
  <c r="AN6" i="30"/>
  <c r="AS6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AG7" i="30"/>
  <c r="AH7" i="30"/>
  <c r="AI7" i="30"/>
  <c r="AJ7" i="30"/>
  <c r="AK7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AD35" i="30"/>
  <c r="AE35" i="30"/>
  <c r="AF35" i="30"/>
  <c r="AG35" i="30"/>
  <c r="AH35" i="30"/>
  <c r="AI35" i="30"/>
  <c r="AJ35" i="30"/>
  <c r="AK35" i="30"/>
  <c r="AQ10" i="30"/>
  <c r="AQ12" i="30"/>
  <c r="AT13" i="30"/>
  <c r="AQ11" i="30"/>
  <c r="AQ13" i="30"/>
  <c r="AQ15" i="30"/>
  <c r="AC24" i="32"/>
  <c r="AQ16" i="30"/>
  <c r="AC25" i="32"/>
  <c r="AQ18" i="30"/>
  <c r="AC27" i="32"/>
  <c r="L20" i="30"/>
  <c r="AN20" i="30"/>
  <c r="S20" i="30"/>
  <c r="Z20" i="30"/>
  <c r="AG20" i="30"/>
  <c r="AS20" i="30"/>
  <c r="AQ24" i="30"/>
  <c r="AQ25" i="30"/>
  <c r="AQ27" i="30"/>
  <c r="AQ29" i="30"/>
  <c r="AQ30" i="30"/>
  <c r="AQ31" i="30"/>
  <c r="AQ32" i="30"/>
  <c r="L34" i="30"/>
  <c r="AN34" i="30"/>
  <c r="S34" i="30"/>
  <c r="Z34" i="30"/>
  <c r="AG34" i="30"/>
  <c r="AS34" i="30"/>
  <c r="AQ39" i="30"/>
  <c r="AQ40" i="30"/>
  <c r="AT41" i="30" s="1"/>
  <c r="AQ41" i="30"/>
  <c r="AC37" i="32"/>
  <c r="AC39" i="32"/>
  <c r="AN9" i="32" s="1"/>
  <c r="U2" i="33"/>
  <c r="AC6" i="32"/>
  <c r="R7" i="32"/>
  <c r="F13" i="32"/>
  <c r="R15" i="32"/>
  <c r="U15" i="32"/>
  <c r="AC15" i="32"/>
  <c r="F19" i="32"/>
  <c r="R21" i="32"/>
  <c r="AC21" i="32"/>
  <c r="R24" i="32"/>
  <c r="F27" i="32"/>
  <c r="F30" i="32"/>
  <c r="R30" i="32"/>
  <c r="AC30" i="32"/>
  <c r="F31" i="32"/>
  <c r="AC31" i="32"/>
  <c r="AC32" i="32"/>
  <c r="R33" i="32"/>
  <c r="R36" i="32"/>
  <c r="AC36" i="32"/>
  <c r="AT32" i="28"/>
  <c r="R32" i="32"/>
  <c r="U33" i="32"/>
  <c r="F36" i="32"/>
  <c r="AQ45" i="29"/>
  <c r="AC20" i="32" s="1"/>
  <c r="AF21" i="32" s="1"/>
  <c r="AQ26" i="27"/>
  <c r="AT27" i="27"/>
  <c r="AT18" i="27"/>
  <c r="AQ12" i="28"/>
  <c r="AT13" i="28"/>
  <c r="AQ40" i="28"/>
  <c r="AT41" i="28" s="1"/>
  <c r="AT46" i="30"/>
  <c r="AQ26" i="30"/>
  <c r="AT27" i="30"/>
  <c r="AQ26" i="29"/>
  <c r="AT27" i="29"/>
  <c r="R25" i="32"/>
  <c r="AT32" i="30"/>
  <c r="AQ12" i="27"/>
  <c r="AT13" i="27"/>
  <c r="AT46" i="24"/>
  <c r="F14" i="32"/>
  <c r="I15" i="32"/>
  <c r="AT32" i="24"/>
  <c r="AQ26" i="24"/>
  <c r="AT27" i="24"/>
  <c r="AQ17" i="24"/>
  <c r="F12" i="32"/>
  <c r="U2" i="30"/>
  <c r="AT32" i="29"/>
  <c r="AC14" i="32"/>
  <c r="AF15" i="32"/>
  <c r="R26" i="32"/>
  <c r="U27" i="32"/>
  <c r="AT18" i="28"/>
  <c r="AT13" i="29"/>
  <c r="U2" i="28"/>
  <c r="U2" i="27"/>
  <c r="U2" i="29"/>
  <c r="AQ45" i="27"/>
  <c r="R20" i="32" s="1"/>
  <c r="U21" i="32" s="1"/>
  <c r="R18" i="32"/>
  <c r="AC12" i="32"/>
  <c r="AT18" i="29"/>
  <c r="AT32" i="27"/>
  <c r="F8" i="32"/>
  <c r="AC33" i="32"/>
  <c r="R12" i="32"/>
  <c r="AQ45" i="28"/>
  <c r="R38" i="32" s="1"/>
  <c r="U39" i="32" s="1"/>
  <c r="AQ17" i="33"/>
  <c r="AQ17" i="30"/>
  <c r="AT46" i="29"/>
  <c r="AT46" i="27"/>
  <c r="AF33" i="32"/>
  <c r="AC26" i="32"/>
  <c r="AF27" i="32"/>
  <c r="AT18" i="30"/>
  <c r="AT18" i="33"/>
  <c r="F26" i="32"/>
  <c r="I27" i="32"/>
  <c r="AT18" i="24"/>
  <c r="I9" i="32"/>
  <c r="AT13" i="24"/>
  <c r="AT32" i="33" l="1"/>
  <c r="AT46" i="28"/>
  <c r="AC38" i="32"/>
  <c r="AF39" i="32" s="1"/>
  <c r="AQ9" i="32"/>
  <c r="F20" i="32"/>
  <c r="I21" i="32" s="1"/>
</calcChain>
</file>

<file path=xl/sharedStrings.xml><?xml version="1.0" encoding="utf-8"?>
<sst xmlns="http://schemas.openxmlformats.org/spreadsheetml/2006/main" count="1895" uniqueCount="143">
  <si>
    <t>日</t>
    <rPh sb="0" eb="1">
      <t>ニチ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</si>
  <si>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</si>
  <si>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</si>
  <si>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特記事項</t>
    <rPh sb="0" eb="2">
      <t>トッキ</t>
    </rPh>
    <rPh sb="2" eb="4">
      <t>ジコウ</t>
    </rPh>
    <phoneticPr fontId="1"/>
  </si>
  <si>
    <t>工期</t>
    <rPh sb="0" eb="2">
      <t>コウキ</t>
    </rPh>
    <phoneticPr fontId="1"/>
  </si>
  <si>
    <t>工事名</t>
    <rPh sb="0" eb="2">
      <t>コウジ</t>
    </rPh>
    <rPh sb="2" eb="3">
      <t>メイ</t>
    </rPh>
    <phoneticPr fontId="1"/>
  </si>
  <si>
    <t>：</t>
    <phoneticPr fontId="1"/>
  </si>
  <si>
    <t>工事場所</t>
    <rPh sb="0" eb="2">
      <t>コウジ</t>
    </rPh>
    <rPh sb="2" eb="4">
      <t>バショ</t>
    </rPh>
    <phoneticPr fontId="1"/>
  </si>
  <si>
    <t>第</t>
    <rPh sb="0" eb="1">
      <t>ダイ</t>
    </rPh>
    <phoneticPr fontId="1"/>
  </si>
  <si>
    <t>週</t>
    <rPh sb="0" eb="1">
      <t>シュウ</t>
    </rPh>
    <phoneticPr fontId="1"/>
  </si>
  <si>
    <t>日</t>
    <rPh sb="0" eb="1">
      <t>ヒ</t>
    </rPh>
    <phoneticPr fontId="1"/>
  </si>
  <si>
    <t>第</t>
    <rPh sb="0" eb="1">
      <t>ダイ</t>
    </rPh>
    <phoneticPr fontId="2"/>
  </si>
  <si>
    <t>週</t>
    <rPh sb="0" eb="1">
      <t>シュウ</t>
    </rPh>
    <phoneticPr fontId="2"/>
  </si>
  <si>
    <t>～</t>
    <phoneticPr fontId="2"/>
  </si>
  <si>
    <t>＜確認事項＞</t>
    <rPh sb="1" eb="3">
      <t>カクニン</t>
    </rPh>
    <rPh sb="3" eb="5">
      <t>ジコウ</t>
    </rPh>
    <phoneticPr fontId="2"/>
  </si>
  <si>
    <t>期間日数計</t>
    <rPh sb="0" eb="2">
      <t>キカン</t>
    </rPh>
    <rPh sb="2" eb="4">
      <t>ニッスウ</t>
    </rPh>
    <rPh sb="4" eb="5">
      <t>ケイ</t>
    </rPh>
    <phoneticPr fontId="1"/>
  </si>
  <si>
    <t>閉所日数計</t>
    <rPh sb="0" eb="2">
      <t>ヘイショ</t>
    </rPh>
    <rPh sb="2" eb="4">
      <t>ニッスウ</t>
    </rPh>
    <rPh sb="4" eb="5">
      <t>ケイ</t>
    </rPh>
    <phoneticPr fontId="1"/>
  </si>
  <si>
    <t>【発注者指定型】</t>
    <rPh sb="1" eb="4">
      <t>ハッチュウシャ</t>
    </rPh>
    <rPh sb="4" eb="6">
      <t>シテイ</t>
    </rPh>
    <rPh sb="6" eb="7">
      <t>ガタ</t>
    </rPh>
    <phoneticPr fontId="2"/>
  </si>
  <si>
    <t>【受注者希望型】</t>
    <rPh sb="1" eb="4">
      <t>ジュチュウシャ</t>
    </rPh>
    <rPh sb="4" eb="6">
      <t>キボウ</t>
    </rPh>
    <rPh sb="6" eb="7">
      <t>カタ</t>
    </rPh>
    <phoneticPr fontId="2"/>
  </si>
  <si>
    <t>閉所率</t>
    <rPh sb="0" eb="2">
      <t>ヘイショ</t>
    </rPh>
    <rPh sb="2" eb="3">
      <t>リツ</t>
    </rPh>
    <phoneticPr fontId="2"/>
  </si>
  <si>
    <t>％</t>
    <phoneticPr fontId="2"/>
  </si>
  <si>
    <t>№</t>
    <phoneticPr fontId="2"/>
  </si>
  <si>
    <t>～</t>
  </si>
  <si>
    <t>◎対象期間全体</t>
    <rPh sb="1" eb="3">
      <t>タイショウ</t>
    </rPh>
    <rPh sb="3" eb="5">
      <t>キカン</t>
    </rPh>
    <rPh sb="5" eb="7">
      <t>ゼンタイ</t>
    </rPh>
    <phoneticPr fontId="3"/>
  </si>
  <si>
    <t>　・閉所率</t>
    <rPh sb="2" eb="4">
      <t>ヘイショ</t>
    </rPh>
    <rPh sb="4" eb="5">
      <t>リツ</t>
    </rPh>
    <phoneticPr fontId="2"/>
  </si>
  <si>
    <t>28.5％以上</t>
    <rPh sb="5" eb="7">
      <t>イジョウ</t>
    </rPh>
    <phoneticPr fontId="2"/>
  </si>
  <si>
    <t>25.0％以上 28.5％未満</t>
    <rPh sb="5" eb="7">
      <t>イジョウ</t>
    </rPh>
    <rPh sb="13" eb="15">
      <t>ミマン</t>
    </rPh>
    <phoneticPr fontId="2"/>
  </si>
  <si>
    <t xml:space="preserve">21.4％以上 25.0％未満 </t>
    <rPh sb="5" eb="7">
      <t>イジョウ</t>
    </rPh>
    <rPh sb="13" eb="15">
      <t>ミマン</t>
    </rPh>
    <phoneticPr fontId="3"/>
  </si>
  <si>
    <t>　・閉所率 25.0％以上28.5%未満</t>
    <rPh sb="2" eb="4">
      <t>ヘイショ</t>
    </rPh>
    <rPh sb="4" eb="5">
      <t>リツ</t>
    </rPh>
    <rPh sb="11" eb="13">
      <t>イジョウ</t>
    </rPh>
    <rPh sb="18" eb="20">
      <t>ミマン</t>
    </rPh>
    <phoneticPr fontId="2"/>
  </si>
  <si>
    <t>　・閉所率 28.5％以上</t>
    <rPh sb="2" eb="4">
      <t>ヘイショ</t>
    </rPh>
    <rPh sb="4" eb="5">
      <t>リツ</t>
    </rPh>
    <rPh sb="11" eb="13">
      <t>イジョウ</t>
    </rPh>
    <phoneticPr fontId="2"/>
  </si>
  <si>
    <t>　・閉所率 21.4％以上25.0%未満</t>
    <rPh sb="2" eb="4">
      <t>ヘイショ</t>
    </rPh>
    <rPh sb="4" eb="5">
      <t>リツ</t>
    </rPh>
    <rPh sb="11" eb="13">
      <t>イジョウ</t>
    </rPh>
    <rPh sb="18" eb="20">
      <t>ミマン</t>
    </rPh>
    <phoneticPr fontId="2"/>
  </si>
  <si>
    <t>　 　→4週8休以上</t>
    <rPh sb="5" eb="6">
      <t>シュウ</t>
    </rPh>
    <rPh sb="7" eb="8">
      <t>ヤス</t>
    </rPh>
    <rPh sb="8" eb="10">
      <t>イジョウ</t>
    </rPh>
    <phoneticPr fontId="2"/>
  </si>
  <si>
    <t>　　 →4週7休以上4週8休未満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2"/>
  </si>
  <si>
    <t>　 　→4週6休以上4週7休未満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2"/>
  </si>
  <si>
    <t>＜閉所率の評価＞</t>
    <rPh sb="1" eb="3">
      <t>ヘイショ</t>
    </rPh>
    <rPh sb="3" eb="4">
      <t>リツ</t>
    </rPh>
    <rPh sb="5" eb="7">
      <t>ヒョウカ</t>
    </rPh>
    <phoneticPr fontId="2"/>
  </si>
  <si>
    <t>休日の計画及び実績</t>
    <rPh sb="0" eb="2">
      <t>キュウジツ</t>
    </rPh>
    <rPh sb="3" eb="5">
      <t>ケイカク</t>
    </rPh>
    <rPh sb="5" eb="6">
      <t>オヨ</t>
    </rPh>
    <rPh sb="7" eb="9">
      <t>ジッセキ</t>
    </rPh>
    <phoneticPr fontId="1"/>
  </si>
  <si>
    <t>　　　→4週8休以上</t>
    <rPh sb="5" eb="6">
      <t>シュウ</t>
    </rPh>
    <rPh sb="7" eb="8">
      <t>ヤス</t>
    </rPh>
    <rPh sb="8" eb="10">
      <t>イジョウ</t>
    </rPh>
    <phoneticPr fontId="3"/>
  </si>
  <si>
    <t>　　　→4週7休以上4週8休未満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3"/>
  </si>
  <si>
    <t>　　　→4週6休以上4週7休未満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3"/>
  </si>
  <si>
    <t>：</t>
    <phoneticPr fontId="2"/>
  </si>
  <si>
    <t>受注者</t>
    <rPh sb="0" eb="3">
      <t>ジュチュウシャ</t>
    </rPh>
    <phoneticPr fontId="3"/>
  </si>
  <si>
    <t>発注者</t>
    <rPh sb="0" eb="3">
      <t>ハッチュウシャ</t>
    </rPh>
    <phoneticPr fontId="3"/>
  </si>
  <si>
    <t>：</t>
    <phoneticPr fontId="3"/>
  </si>
  <si>
    <t>※現場閉所日は現場代理人、監理技術者等の休日と連動するものとする</t>
    <rPh sb="1" eb="3">
      <t>ゲンバ</t>
    </rPh>
    <rPh sb="3" eb="5">
      <t>ヘイショ</t>
    </rPh>
    <rPh sb="5" eb="6">
      <t>ビ</t>
    </rPh>
    <rPh sb="7" eb="9">
      <t>ゲンバ</t>
    </rPh>
    <rPh sb="9" eb="12">
      <t>ダイリニン</t>
    </rPh>
    <rPh sb="13" eb="15">
      <t>カンリ</t>
    </rPh>
    <rPh sb="15" eb="18">
      <t>ギジュツシャ</t>
    </rPh>
    <rPh sb="18" eb="19">
      <t>トウ</t>
    </rPh>
    <rPh sb="20" eb="22">
      <t>キュウジツ</t>
    </rPh>
    <rPh sb="23" eb="25">
      <t>レンドウ</t>
    </rPh>
    <phoneticPr fontId="2"/>
  </si>
  <si>
    <t xml:space="preserve"> 休日取得計画</t>
    <rPh sb="1" eb="3">
      <t>キュウジツ</t>
    </rPh>
    <rPh sb="3" eb="5">
      <t>シュトク</t>
    </rPh>
    <rPh sb="5" eb="7">
      <t>ケイカク</t>
    </rPh>
    <phoneticPr fontId="2"/>
  </si>
  <si>
    <t xml:space="preserve"> 休日取得実績</t>
    <rPh sb="1" eb="3">
      <t>キュウジツ</t>
    </rPh>
    <rPh sb="3" eb="5">
      <t>シュトク</t>
    </rPh>
    <rPh sb="5" eb="7">
      <t>ジッセキ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</si>
  <si>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</si>
  <si>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曜日　</t>
    <rPh sb="0" eb="2">
      <t>ヨウビ</t>
    </rPh>
    <phoneticPr fontId="1"/>
  </si>
  <si>
    <t>日付　</t>
    <rPh sb="0" eb="2">
      <t>ヒヅケ</t>
    </rPh>
    <phoneticPr fontId="1"/>
  </si>
  <si>
    <t>土</t>
    <rPh sb="0" eb="1">
      <t>ド</t>
    </rPh>
    <phoneticPr fontId="5"/>
  </si>
  <si>
    <t>　月→</t>
    <phoneticPr fontId="2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</si>
  <si>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</si>
  <si>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</si>
  <si>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</si>
  <si>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</si>
  <si>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</si>
  <si>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日</t>
    <rPh sb="0" eb="1">
      <t>ニチ</t>
    </rPh>
    <phoneticPr fontId="5"/>
  </si>
  <si>
    <t>●</t>
    <phoneticPr fontId="5"/>
  </si>
  <si>
    <t>■</t>
    <phoneticPr fontId="5"/>
  </si>
  <si>
    <t>－</t>
    <phoneticPr fontId="5"/>
  </si>
  <si>
    <t>R○.○.○～R○.○.○</t>
    <phoneticPr fontId="5"/>
  </si>
  <si>
    <t>□</t>
    <phoneticPr fontId="5"/>
  </si>
  <si>
    <t>通常閉所日□</t>
    <rPh sb="0" eb="2">
      <t>ツウジョウ</t>
    </rPh>
    <rPh sb="2" eb="4">
      <t>ヘイショ</t>
    </rPh>
    <rPh sb="4" eb="5">
      <t>ヒ</t>
    </rPh>
    <phoneticPr fontId="1"/>
  </si>
  <si>
    <t>振替閉所日■</t>
    <rPh sb="0" eb="2">
      <t>フリカエ</t>
    </rPh>
    <rPh sb="2" eb="4">
      <t>ヘイショ</t>
    </rPh>
    <rPh sb="4" eb="5">
      <t>ヒ</t>
    </rPh>
    <phoneticPr fontId="1"/>
  </si>
  <si>
    <t>閉所日　□</t>
    <rPh sb="0" eb="2">
      <t>ヘイショ</t>
    </rPh>
    <rPh sb="2" eb="3">
      <t>ヒ</t>
    </rPh>
    <phoneticPr fontId="1"/>
  </si>
  <si>
    <t>閉所日　■</t>
    <rPh sb="0" eb="2">
      <t>ヘイショ</t>
    </rPh>
    <rPh sb="2" eb="3">
      <t>ヒ</t>
    </rPh>
    <phoneticPr fontId="1"/>
  </si>
  <si>
    <t>所沢市</t>
    <rPh sb="0" eb="2">
      <t>トコロザワ</t>
    </rPh>
    <rPh sb="2" eb="3">
      <t>シ</t>
    </rPh>
    <phoneticPr fontId="3"/>
  </si>
  <si>
    <t>祝日・夏休・年末年始休・工場製作のみ期間等（－）</t>
    <rPh sb="0" eb="2">
      <t>シュクジツ</t>
    </rPh>
    <rPh sb="3" eb="5">
      <t>ナツヤス</t>
    </rPh>
    <rPh sb="6" eb="8">
      <t>ネンマツ</t>
    </rPh>
    <rPh sb="8" eb="10">
      <t>ネンシ</t>
    </rPh>
    <rPh sb="10" eb="11">
      <t>ヤス</t>
    </rPh>
    <rPh sb="12" eb="14">
      <t>コウジョウ</t>
    </rPh>
    <rPh sb="14" eb="16">
      <t>セイサク</t>
    </rPh>
    <rPh sb="18" eb="20">
      <t>キカン</t>
    </rPh>
    <rPh sb="20" eb="21">
      <t>トウ</t>
    </rPh>
    <phoneticPr fontId="1"/>
  </si>
  <si>
    <t>凡例　：　閉所日（□：通常　■：振替等） 、 振替作業日（●）</t>
    <rPh sb="0" eb="2">
      <t>ハンレイ</t>
    </rPh>
    <rPh sb="23" eb="25">
      <t>フリカエ</t>
    </rPh>
    <rPh sb="25" eb="28">
      <t>サギョウビ</t>
    </rPh>
    <phoneticPr fontId="1"/>
  </si>
  <si>
    <t>発注者</t>
    <rPh sb="0" eb="3">
      <t>ハッチュウシャ</t>
    </rPh>
    <phoneticPr fontId="1"/>
  </si>
  <si>
    <t>所沢市</t>
    <rPh sb="0" eb="3">
      <t>トコロザワシ</t>
    </rPh>
    <phoneticPr fontId="6"/>
  </si>
  <si>
    <t>受注者</t>
    <rPh sb="0" eb="3">
      <t>ジュチュウシャ</t>
    </rPh>
    <phoneticPr fontId="1"/>
  </si>
  <si>
    <t>(株)○○建設</t>
    <phoneticPr fontId="1"/>
  </si>
  <si>
    <t>休日取得計画書</t>
    <phoneticPr fontId="5"/>
  </si>
  <si>
    <t>休日取得実績書</t>
    <phoneticPr fontId="5"/>
  </si>
  <si>
    <t>記入例</t>
    <rPh sb="0" eb="2">
      <t>キニュウ</t>
    </rPh>
    <rPh sb="2" eb="3">
      <t>レイ</t>
    </rPh>
    <phoneticPr fontId="1"/>
  </si>
  <si>
    <t>№</t>
    <phoneticPr fontId="1"/>
  </si>
  <si>
    <t>休日取得計画書</t>
    <phoneticPr fontId="1"/>
  </si>
  <si>
    <t>月</t>
    <rPh sb="0" eb="1">
      <t>ゲツ</t>
    </rPh>
    <phoneticPr fontId="1"/>
  </si>
  <si>
    <t>□</t>
    <phoneticPr fontId="1"/>
  </si>
  <si>
    <t>○○○○工事</t>
    <phoneticPr fontId="1"/>
  </si>
  <si>
    <t>R4.8.1～R4.10.23</t>
    <phoneticPr fontId="1"/>
  </si>
  <si>
    <t>休日取得実績書</t>
    <phoneticPr fontId="1"/>
  </si>
  <si>
    <t>火</t>
    <rPh sb="0" eb="1">
      <t>カ</t>
    </rPh>
    <phoneticPr fontId="1"/>
  </si>
  <si>
    <t>■</t>
    <phoneticPr fontId="1"/>
  </si>
  <si>
    <t>所沢市○○○○</t>
    <rPh sb="0" eb="3">
      <t>トコロザワシ</t>
    </rPh>
    <phoneticPr fontId="1"/>
  </si>
  <si>
    <t>所沢市</t>
    <rPh sb="0" eb="3">
      <t>トコロザワシ</t>
    </rPh>
    <phoneticPr fontId="1"/>
  </si>
  <si>
    <t>水</t>
    <rPh sb="0" eb="1">
      <t>スイ</t>
    </rPh>
    <phoneticPr fontId="1"/>
  </si>
  <si>
    <t>●</t>
    <phoneticPr fontId="1"/>
  </si>
  <si>
    <t>８月→</t>
    <phoneticPr fontId="1"/>
  </si>
  <si>
    <t>木</t>
    <rPh sb="0" eb="1">
      <t>モク</t>
    </rPh>
    <phoneticPr fontId="1"/>
  </si>
  <si>
    <t>－</t>
    <phoneticPr fontId="1"/>
  </si>
  <si>
    <t>～</t>
    <phoneticPr fontId="1"/>
  </si>
  <si>
    <t>金</t>
    <rPh sb="0" eb="1">
      <t>キン</t>
    </rPh>
    <phoneticPr fontId="1"/>
  </si>
  <si>
    <t>＜確認事項＞</t>
    <rPh sb="1" eb="3">
      <t>カクニン</t>
    </rPh>
    <rPh sb="3" eb="5">
      <t>ジコウ</t>
    </rPh>
    <phoneticPr fontId="1"/>
  </si>
  <si>
    <t>土</t>
    <rPh sb="0" eb="1">
      <t>ド</t>
    </rPh>
    <phoneticPr fontId="1"/>
  </si>
  <si>
    <t>□</t>
  </si>
  <si>
    <t xml:space="preserve"> 休日取得計画</t>
    <rPh sb="1" eb="3">
      <t>キュウジツ</t>
    </rPh>
    <rPh sb="3" eb="5">
      <t>シュトク</t>
    </rPh>
    <rPh sb="5" eb="7">
      <t>ケイカク</t>
    </rPh>
    <phoneticPr fontId="1"/>
  </si>
  <si>
    <t>現場施工着手日</t>
    <rPh sb="0" eb="2">
      <t>ゲンバ</t>
    </rPh>
    <rPh sb="2" eb="4">
      <t>セコウ</t>
    </rPh>
    <rPh sb="4" eb="6">
      <t>チャクシュ</t>
    </rPh>
    <rPh sb="6" eb="7">
      <t>ビ</t>
    </rPh>
    <phoneticPr fontId="1"/>
  </si>
  <si>
    <t>工場製作</t>
    <phoneticPr fontId="1"/>
  </si>
  <si>
    <t>工場製作</t>
    <rPh sb="0" eb="2">
      <t>コウジョウ</t>
    </rPh>
    <rPh sb="2" eb="4">
      <t>セイサク</t>
    </rPh>
    <phoneticPr fontId="1"/>
  </si>
  <si>
    <t>夏休</t>
    <rPh sb="0" eb="2">
      <t>ナツヤス</t>
    </rPh>
    <phoneticPr fontId="1"/>
  </si>
  <si>
    <t>閉所率</t>
    <rPh sb="0" eb="2">
      <t>ヘイショ</t>
    </rPh>
    <rPh sb="2" eb="3">
      <t>リツ</t>
    </rPh>
    <phoneticPr fontId="1"/>
  </si>
  <si>
    <t>○○県土整備事務所</t>
    <phoneticPr fontId="1"/>
  </si>
  <si>
    <t>％</t>
    <phoneticPr fontId="1"/>
  </si>
  <si>
    <t>９月→</t>
    <phoneticPr fontId="1"/>
  </si>
  <si>
    <t>■</t>
  </si>
  <si>
    <t>●</t>
  </si>
  <si>
    <t>振替閉所①</t>
    <rPh sb="0" eb="2">
      <t>フリカエ</t>
    </rPh>
    <rPh sb="2" eb="4">
      <t>ヘイショ</t>
    </rPh>
    <phoneticPr fontId="1"/>
  </si>
  <si>
    <t>地元調整作業①</t>
    <rPh sb="0" eb="2">
      <t>ジモト</t>
    </rPh>
    <rPh sb="2" eb="4">
      <t>チョウセイ</t>
    </rPh>
    <rPh sb="4" eb="6">
      <t>サギョウ</t>
    </rPh>
    <phoneticPr fontId="1"/>
  </si>
  <si>
    <t>雨天閉所②</t>
    <rPh sb="0" eb="2">
      <t>ウテン</t>
    </rPh>
    <rPh sb="2" eb="4">
      <t>ヘイショ</t>
    </rPh>
    <phoneticPr fontId="1"/>
  </si>
  <si>
    <t>振替作業②</t>
    <rPh sb="0" eb="2">
      <t>フリカエ</t>
    </rPh>
    <rPh sb="2" eb="4">
      <t>サギョウ</t>
    </rPh>
    <phoneticPr fontId="1"/>
  </si>
  <si>
    <t>緊急作業
③</t>
    <rPh sb="0" eb="2">
      <t>キンキュウ</t>
    </rPh>
    <rPh sb="2" eb="4">
      <t>サギョウ</t>
    </rPh>
    <phoneticPr fontId="1"/>
  </si>
  <si>
    <r>
      <rPr>
        <sz val="11"/>
        <color indexed="30"/>
        <rFont val="ＭＳ Ｐゴシック"/>
        <family val="3"/>
        <charset val="128"/>
      </rPr>
      <t>祝日</t>
    </r>
    <r>
      <rPr>
        <sz val="11"/>
        <color indexed="10"/>
        <rFont val="ＭＳ Ｐゴシック"/>
        <family val="3"/>
        <charset val="128"/>
      </rPr>
      <t>↓　振替閉所③</t>
    </r>
    <rPh sb="0" eb="1">
      <t>シュクジツ</t>
    </rPh>
    <rPh sb="4" eb="6">
      <t>フリカエ</t>
    </rPh>
    <rPh sb="6" eb="8">
      <t>ヘイショ</t>
    </rPh>
    <phoneticPr fontId="1"/>
  </si>
  <si>
    <t>１０月→</t>
    <phoneticPr fontId="1"/>
  </si>
  <si>
    <t>現場施工完了日</t>
    <phoneticPr fontId="1"/>
  </si>
  <si>
    <t>工事検査日</t>
    <rPh sb="0" eb="2">
      <t>コウジ</t>
    </rPh>
    <rPh sb="2" eb="4">
      <t>ケンサ</t>
    </rPh>
    <rPh sb="4" eb="5">
      <t>ヒ</t>
    </rPh>
    <phoneticPr fontId="1"/>
  </si>
  <si>
    <t>工期の終期日</t>
    <rPh sb="0" eb="2">
      <t>コウキ</t>
    </rPh>
    <rPh sb="3" eb="5">
      <t>シュウキ</t>
    </rPh>
    <rPh sb="5" eb="6">
      <t>ヒ</t>
    </rPh>
    <phoneticPr fontId="1"/>
  </si>
  <si>
    <t>＜閉所率の評価＞</t>
    <rPh sb="1" eb="3">
      <t>ヘイショ</t>
    </rPh>
    <rPh sb="3" eb="4">
      <t>リツ</t>
    </rPh>
    <rPh sb="5" eb="7">
      <t>ヒョウカ</t>
    </rPh>
    <phoneticPr fontId="1"/>
  </si>
  <si>
    <t>　・閉所率 28.5％以上</t>
    <rPh sb="2" eb="4">
      <t>ヘイショ</t>
    </rPh>
    <rPh sb="4" eb="5">
      <t>リツ</t>
    </rPh>
    <rPh sb="11" eb="13">
      <t>イジョウ</t>
    </rPh>
    <phoneticPr fontId="1"/>
  </si>
  <si>
    <t>　 　→4週8休以上</t>
    <rPh sb="5" eb="6">
      <t>シュウ</t>
    </rPh>
    <rPh sb="7" eb="8">
      <t>ヤス</t>
    </rPh>
    <rPh sb="8" eb="10">
      <t>イジョウ</t>
    </rPh>
    <phoneticPr fontId="1"/>
  </si>
  <si>
    <t>　・閉所率 25.0％以上28.5%未満</t>
    <rPh sb="2" eb="4">
      <t>ヘイショ</t>
    </rPh>
    <rPh sb="4" eb="5">
      <t>リツ</t>
    </rPh>
    <rPh sb="11" eb="13">
      <t>イジョウ</t>
    </rPh>
    <rPh sb="18" eb="20">
      <t>ミマン</t>
    </rPh>
    <phoneticPr fontId="1"/>
  </si>
  <si>
    <t>　　 →4週7休以上4週8休未満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1"/>
  </si>
  <si>
    <t>　・閉所率 21.4％以上25.0%未満</t>
    <rPh sb="2" eb="4">
      <t>ヘイショ</t>
    </rPh>
    <rPh sb="4" eb="5">
      <t>リツ</t>
    </rPh>
    <rPh sb="11" eb="13">
      <t>イジョウ</t>
    </rPh>
    <rPh sb="18" eb="20">
      <t>ミマン</t>
    </rPh>
    <phoneticPr fontId="1"/>
  </si>
  <si>
    <t>　 　→4週6休以上4週7休未満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1"/>
  </si>
  <si>
    <t>※現場閉所日は現場代理人、監理技術者等の休日と連動するものとする</t>
    <rPh sb="1" eb="3">
      <t>ゲンバ</t>
    </rPh>
    <rPh sb="3" eb="5">
      <t>ヘイショ</t>
    </rPh>
    <rPh sb="5" eb="6">
      <t>ビ</t>
    </rPh>
    <rPh sb="7" eb="9">
      <t>ゲンバ</t>
    </rPh>
    <rPh sb="9" eb="12">
      <t>ダイリニン</t>
    </rPh>
    <rPh sb="13" eb="15">
      <t>カンリ</t>
    </rPh>
    <rPh sb="15" eb="18">
      <t>ギジュツシャ</t>
    </rPh>
    <rPh sb="18" eb="19">
      <t>トウ</t>
    </rPh>
    <rPh sb="20" eb="22">
      <t>キュウジツ</t>
    </rPh>
    <rPh sb="23" eb="25">
      <t>レンドウ</t>
    </rPh>
    <phoneticPr fontId="1"/>
  </si>
  <si>
    <t>◎対象期間全体</t>
    <rPh sb="1" eb="3">
      <t>タイショウ</t>
    </rPh>
    <rPh sb="3" eb="5">
      <t>キカン</t>
    </rPh>
    <rPh sb="5" eb="7">
      <t>ゼンタイ</t>
    </rPh>
    <phoneticPr fontId="1"/>
  </si>
  <si>
    <t>【発注者指定型】</t>
    <rPh sb="1" eb="4">
      <t>ハッチュウシャ</t>
    </rPh>
    <rPh sb="4" eb="6">
      <t>シテイ</t>
    </rPh>
    <rPh sb="6" eb="7">
      <t>ガタ</t>
    </rPh>
    <phoneticPr fontId="1"/>
  </si>
  <si>
    <t>　・閉所率</t>
    <rPh sb="2" eb="4">
      <t>ヘイショ</t>
    </rPh>
    <rPh sb="4" eb="5">
      <t>リツ</t>
    </rPh>
    <phoneticPr fontId="1"/>
  </si>
  <si>
    <t>28.5％以上</t>
    <rPh sb="5" eb="7">
      <t>イジョウ</t>
    </rPh>
    <phoneticPr fontId="1"/>
  </si>
  <si>
    <t>　　　→4週8休以上</t>
    <rPh sb="5" eb="6">
      <t>シュウ</t>
    </rPh>
    <rPh sb="7" eb="8">
      <t>ヤス</t>
    </rPh>
    <rPh sb="8" eb="10">
      <t>イジョウ</t>
    </rPh>
    <phoneticPr fontId="1"/>
  </si>
  <si>
    <t>【受注者希望型】</t>
    <rPh sb="1" eb="4">
      <t>ジュチュウシャ</t>
    </rPh>
    <rPh sb="4" eb="6">
      <t>キボウ</t>
    </rPh>
    <rPh sb="6" eb="7">
      <t>カタ</t>
    </rPh>
    <phoneticPr fontId="1"/>
  </si>
  <si>
    <t>25.0％以上 28.5％未満</t>
    <rPh sb="5" eb="7">
      <t>イジョウ</t>
    </rPh>
    <rPh sb="13" eb="15">
      <t>ミマン</t>
    </rPh>
    <phoneticPr fontId="1"/>
  </si>
  <si>
    <t>　　　→4週7休以上4週8休未満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1"/>
  </si>
  <si>
    <t xml:space="preserve">21.4％以上 25.0％未満 </t>
    <rPh sb="5" eb="7">
      <t>イジョウ</t>
    </rPh>
    <rPh sb="13" eb="15">
      <t>ミマン</t>
    </rPh>
    <phoneticPr fontId="1"/>
  </si>
  <si>
    <t>　　　→4週6休以上4週7休未満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1"/>
  </si>
  <si>
    <t>○○○○工事</t>
  </si>
  <si>
    <t>所沢市○○○○</t>
  </si>
  <si>
    <t>R4.8.1～R4.10.23</t>
  </si>
  <si>
    <t>(株)○○建設</t>
  </si>
  <si>
    <t>所沢市</t>
  </si>
  <si>
    <t>休日取得計画書</t>
  </si>
  <si>
    <t>休日取得実績書【集計表】</t>
    <rPh sb="4" eb="6">
      <t>ジッセキ</t>
    </rPh>
    <rPh sb="8" eb="11">
      <t>シュウケイヒョウ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</si>
</sst>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aaa"/>
    <numFmt numFmtId="178" formatCode="General;General;"/>
  </numFmts>
  <fonts count="3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8"/>
      <color indexed="1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rgb="FFFFCCFF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10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10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64"/>
      </left>
      <right/>
      <top style="thick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10"/>
      </right>
      <top style="thick">
        <color indexed="64"/>
      </top>
      <bottom/>
      <diagonal/>
    </border>
    <border>
      <left style="thin">
        <color indexed="10"/>
      </left>
      <right/>
      <top style="thick">
        <color indexed="64"/>
      </top>
      <bottom/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dotted">
        <color indexed="64"/>
      </top>
      <bottom/>
      <diagonal/>
    </border>
    <border>
      <left style="thin">
        <color indexed="10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0"/>
      </right>
      <top/>
      <bottom style="thick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1" borderId="9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6" borderId="95" applyNumberFormat="0" applyAlignment="0" applyProtection="0">
      <alignment vertical="center"/>
    </xf>
    <xf numFmtId="0" fontId="15" fillId="0" borderId="9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4" borderId="9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ill="0" applyBorder="0" applyAlignment="0" applyProtection="0">
      <alignment vertical="center"/>
    </xf>
    <xf numFmtId="0" fontId="19" fillId="0" borderId="98" applyNumberFormat="0" applyFill="0" applyAlignment="0" applyProtection="0">
      <alignment vertical="center"/>
    </xf>
    <xf numFmtId="0" fontId="20" fillId="0" borderId="99" applyNumberFormat="0" applyFill="0" applyAlignment="0" applyProtection="0">
      <alignment vertical="center"/>
    </xf>
    <xf numFmtId="0" fontId="21" fillId="0" borderId="10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23" fillId="34" borderId="10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7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91">
    <xf numFmtId="0" fontId="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36" borderId="1" xfId="0" applyFont="1" applyFill="1" applyBorder="1" applyAlignment="1">
      <alignment vertical="center"/>
    </xf>
    <xf numFmtId="0" fontId="0" fillId="36" borderId="0" xfId="0" applyFont="1" applyFill="1" applyBorder="1" applyAlignment="1">
      <alignment horizontal="left" vertical="center"/>
    </xf>
    <xf numFmtId="0" fontId="0" fillId="36" borderId="0" xfId="0" applyFont="1" applyFill="1" applyBorder="1" applyAlignment="1">
      <alignment horizontal="right"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36" borderId="0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18" fillId="0" borderId="4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7" xfId="0" applyFont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0" fillId="36" borderId="0" xfId="0" applyFont="1" applyFill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0" fillId="36" borderId="19" xfId="0" applyFont="1" applyFill="1" applyBorder="1" applyAlignment="1">
      <alignment vertical="center"/>
    </xf>
    <xf numFmtId="0" fontId="0" fillId="36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0" xfId="0" quotePrefix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quotePrefix="1" applyFont="1" applyFill="1" applyBorder="1" applyAlignment="1">
      <alignment horizontal="center" vertical="center"/>
    </xf>
    <xf numFmtId="0" fontId="18" fillId="0" borderId="25" xfId="0" quotePrefix="1" applyFont="1" applyFill="1" applyBorder="1" applyAlignment="1">
      <alignment horizontal="center" vertical="center"/>
    </xf>
    <xf numFmtId="0" fontId="0" fillId="36" borderId="3" xfId="0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30" fillId="0" borderId="19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36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3" xfId="0" applyFont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1" fillId="3" borderId="28" xfId="0" applyFont="1" applyFill="1" applyBorder="1" applyAlignment="1">
      <alignment horizontal="left" vertical="center"/>
    </xf>
    <xf numFmtId="0" fontId="28" fillId="37" borderId="28" xfId="0" applyFont="1" applyFill="1" applyBorder="1" applyAlignment="1">
      <alignment horizontal="left" vertical="center"/>
    </xf>
    <xf numFmtId="0" fontId="29" fillId="0" borderId="13" xfId="0" quotePrefix="1" applyFont="1" applyFill="1" applyBorder="1" applyAlignment="1">
      <alignment horizontal="center" vertical="center"/>
    </xf>
    <xf numFmtId="0" fontId="18" fillId="0" borderId="29" xfId="0" quotePrefix="1" applyFont="1" applyFill="1" applyBorder="1" applyAlignment="1">
      <alignment horizontal="center" vertical="center"/>
    </xf>
    <xf numFmtId="0" fontId="29" fillId="0" borderId="21" xfId="0" quotePrefix="1" applyFont="1" applyFill="1" applyBorder="1" applyAlignment="1">
      <alignment horizontal="center" vertical="center"/>
    </xf>
    <xf numFmtId="0" fontId="18" fillId="0" borderId="5" xfId="0" quotePrefix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177" fontId="0" fillId="0" borderId="0" xfId="0" applyNumberFormat="1" applyFont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6" borderId="2" xfId="0" applyFont="1" applyFill="1" applyBorder="1" applyAlignment="1">
      <alignment vertical="center"/>
    </xf>
    <xf numFmtId="177" fontId="0" fillId="0" borderId="30" xfId="0" applyNumberFormat="1" applyFont="1" applyFill="1" applyBorder="1" applyAlignment="1">
      <alignment horizontal="center" vertical="center"/>
    </xf>
    <xf numFmtId="0" fontId="29" fillId="0" borderId="20" xfId="0" quotePrefix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18" fillId="0" borderId="4" xfId="0" quotePrefix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9" fillId="0" borderId="24" xfId="0" quotePrefix="1" applyFont="1" applyFill="1" applyBorder="1" applyAlignment="1">
      <alignment horizontal="center" vertical="center"/>
    </xf>
    <xf numFmtId="0" fontId="18" fillId="0" borderId="25" xfId="0" quotePrefix="1" applyFont="1" applyFill="1" applyBorder="1" applyAlignment="1">
      <alignment horizontal="center" vertical="center"/>
    </xf>
    <xf numFmtId="177" fontId="0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36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36" borderId="31" xfId="0" applyFont="1" applyFill="1" applyBorder="1" applyAlignment="1">
      <alignment vertical="center"/>
    </xf>
    <xf numFmtId="177" fontId="0" fillId="0" borderId="32" xfId="0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37" borderId="34" xfId="0" applyFont="1" applyFill="1" applyBorder="1" applyAlignment="1">
      <alignment horizontal="center" vertical="center"/>
    </xf>
    <xf numFmtId="0" fontId="0" fillId="37" borderId="3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37" borderId="23" xfId="0" applyFont="1" applyFill="1" applyBorder="1" applyAlignment="1">
      <alignment horizontal="center" vertical="center"/>
    </xf>
    <xf numFmtId="0" fontId="29" fillId="37" borderId="20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37" borderId="18" xfId="0" applyFont="1" applyFill="1" applyBorder="1" applyAlignment="1">
      <alignment horizontal="center" vertical="center"/>
    </xf>
    <xf numFmtId="0" fontId="18" fillId="37" borderId="4" xfId="0" applyFont="1" applyFill="1" applyBorder="1" applyAlignment="1">
      <alignment horizontal="center" vertical="center"/>
    </xf>
    <xf numFmtId="0" fontId="29" fillId="37" borderId="24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18" fillId="37" borderId="25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29" fillId="37" borderId="40" xfId="0" applyFont="1" applyFill="1" applyBorder="1" applyAlignment="1">
      <alignment horizontal="center" vertical="center"/>
    </xf>
    <xf numFmtId="0" fontId="29" fillId="37" borderId="41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18" fillId="37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shrinkToFi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36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top" wrapText="1"/>
    </xf>
    <xf numFmtId="0" fontId="29" fillId="0" borderId="63" xfId="0" applyFont="1" applyFill="1" applyBorder="1" applyAlignment="1">
      <alignment horizontal="center" vertical="top" wrapText="1"/>
    </xf>
    <xf numFmtId="0" fontId="29" fillId="0" borderId="64" xfId="0" applyFont="1" applyFill="1" applyBorder="1" applyAlignment="1">
      <alignment horizontal="center" vertical="top" wrapText="1"/>
    </xf>
    <xf numFmtId="0" fontId="29" fillId="0" borderId="35" xfId="0" applyFont="1" applyFill="1" applyBorder="1" applyAlignment="1">
      <alignment horizontal="center" vertical="top" wrapText="1"/>
    </xf>
    <xf numFmtId="0" fontId="29" fillId="0" borderId="55" xfId="0" applyFont="1" applyFill="1" applyBorder="1" applyAlignment="1">
      <alignment horizontal="center" vertical="top" wrapText="1"/>
    </xf>
    <xf numFmtId="0" fontId="29" fillId="0" borderId="56" xfId="0" applyFont="1" applyFill="1" applyBorder="1" applyAlignment="1">
      <alignment horizontal="center" vertical="top" wrapText="1"/>
    </xf>
    <xf numFmtId="0" fontId="0" fillId="36" borderId="0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29" fillId="0" borderId="7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29" fillId="0" borderId="50" xfId="0" applyFont="1" applyFill="1" applyBorder="1" applyAlignment="1">
      <alignment horizontal="center" vertical="top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top" wrapText="1"/>
    </xf>
    <xf numFmtId="0" fontId="0" fillId="0" borderId="55" xfId="0" applyFont="1" applyFill="1" applyBorder="1" applyAlignment="1">
      <alignment horizontal="center" vertical="top" wrapText="1"/>
    </xf>
    <xf numFmtId="0" fontId="0" fillId="0" borderId="56" xfId="0" applyFont="1" applyFill="1" applyBorder="1" applyAlignment="1">
      <alignment horizontal="center" vertical="top" wrapText="1"/>
    </xf>
    <xf numFmtId="0" fontId="0" fillId="0" borderId="35" xfId="0" quotePrefix="1" applyFont="1" applyFill="1" applyBorder="1" applyAlignment="1">
      <alignment horizontal="center" vertical="top" wrapText="1"/>
    </xf>
    <xf numFmtId="0" fontId="0" fillId="0" borderId="55" xfId="0" quotePrefix="1" applyFont="1" applyFill="1" applyBorder="1" applyAlignment="1">
      <alignment horizontal="center" vertical="top" wrapText="1"/>
    </xf>
    <xf numFmtId="0" fontId="0" fillId="0" borderId="56" xfId="0" quotePrefix="1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50" xfId="0" applyFont="1" applyFill="1" applyBorder="1" applyAlignment="1">
      <alignment horizontal="center" vertical="top" wrapText="1"/>
    </xf>
    <xf numFmtId="0" fontId="0" fillId="0" borderId="58" xfId="0" applyFont="1" applyFill="1" applyBorder="1" applyAlignment="1">
      <alignment horizontal="center" vertical="top" wrapText="1"/>
    </xf>
    <xf numFmtId="0" fontId="0" fillId="0" borderId="59" xfId="0" applyFont="1" applyFill="1" applyBorder="1" applyAlignment="1">
      <alignment horizontal="center" vertical="top" wrapText="1"/>
    </xf>
    <xf numFmtId="0" fontId="0" fillId="0" borderId="60" xfId="0" applyFont="1" applyFill="1" applyBorder="1" applyAlignment="1">
      <alignment horizontal="center" vertical="top" wrapText="1"/>
    </xf>
    <xf numFmtId="0" fontId="29" fillId="0" borderId="77" xfId="0" applyFont="1" applyFill="1" applyBorder="1" applyAlignment="1">
      <alignment horizontal="center" vertical="top" wrapText="1"/>
    </xf>
    <xf numFmtId="0" fontId="29" fillId="0" borderId="78" xfId="0" applyFont="1" applyFill="1" applyBorder="1" applyAlignment="1">
      <alignment horizontal="center" vertical="top" wrapText="1"/>
    </xf>
    <xf numFmtId="0" fontId="29" fillId="0" borderId="79" xfId="0" applyFont="1" applyFill="1" applyBorder="1" applyAlignment="1">
      <alignment horizontal="center" vertical="top" wrapText="1"/>
    </xf>
    <xf numFmtId="176" fontId="28" fillId="37" borderId="50" xfId="33" applyNumberFormat="1" applyFont="1" applyFill="1" applyBorder="1" applyAlignment="1">
      <alignment horizontal="right" vertical="center"/>
    </xf>
    <xf numFmtId="176" fontId="28" fillId="37" borderId="51" xfId="33" applyNumberFormat="1" applyFont="1" applyFill="1" applyBorder="1" applyAlignment="1">
      <alignment horizontal="right" vertical="center"/>
    </xf>
    <xf numFmtId="0" fontId="31" fillId="3" borderId="24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31" fillId="3" borderId="50" xfId="33" applyNumberFormat="1" applyFont="1" applyFill="1" applyBorder="1" applyAlignment="1">
      <alignment horizontal="right" vertical="center"/>
    </xf>
    <xf numFmtId="176" fontId="31" fillId="3" borderId="51" xfId="33" applyNumberFormat="1" applyFont="1" applyFill="1" applyBorder="1" applyAlignment="1">
      <alignment horizontal="right" vertical="center"/>
    </xf>
    <xf numFmtId="0" fontId="0" fillId="0" borderId="5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8" fillId="37" borderId="24" xfId="0" applyFont="1" applyFill="1" applyBorder="1" applyAlignment="1">
      <alignment horizontal="center" vertical="center"/>
    </xf>
    <xf numFmtId="0" fontId="28" fillId="37" borderId="13" xfId="0" applyFont="1" applyFill="1" applyBorder="1" applyAlignment="1">
      <alignment horizontal="center" vertical="center"/>
    </xf>
    <xf numFmtId="0" fontId="28" fillId="37" borderId="5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top" wrapText="1"/>
    </xf>
    <xf numFmtId="0" fontId="18" fillId="0" borderId="55" xfId="0" applyFont="1" applyFill="1" applyBorder="1" applyAlignment="1">
      <alignment horizontal="center" vertical="top" wrapText="1"/>
    </xf>
    <xf numFmtId="0" fontId="18" fillId="0" borderId="56" xfId="0" applyFont="1" applyFill="1" applyBorder="1" applyAlignment="1">
      <alignment horizontal="center" vertical="top" wrapText="1"/>
    </xf>
    <xf numFmtId="0" fontId="0" fillId="0" borderId="74" xfId="0" applyFont="1" applyFill="1" applyBorder="1" applyAlignment="1">
      <alignment horizontal="center" vertical="top" wrapText="1"/>
    </xf>
    <xf numFmtId="0" fontId="0" fillId="0" borderId="75" xfId="0" applyFont="1" applyFill="1" applyBorder="1" applyAlignment="1">
      <alignment horizontal="center" vertical="top" wrapText="1"/>
    </xf>
    <xf numFmtId="0" fontId="0" fillId="0" borderId="76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63" xfId="0" applyFont="1" applyFill="1" applyBorder="1" applyAlignment="1">
      <alignment horizontal="center" vertical="top" wrapText="1"/>
    </xf>
    <xf numFmtId="0" fontId="0" fillId="0" borderId="64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63" xfId="0" applyFont="1" applyFill="1" applyBorder="1" applyAlignment="1">
      <alignment horizontal="center" vertical="top" wrapText="1"/>
    </xf>
    <xf numFmtId="0" fontId="18" fillId="0" borderId="64" xfId="0" applyFont="1" applyFill="1" applyBorder="1" applyAlignment="1">
      <alignment horizontal="center" vertical="top" wrapText="1"/>
    </xf>
    <xf numFmtId="0" fontId="18" fillId="0" borderId="35" xfId="0" quotePrefix="1" applyFont="1" applyFill="1" applyBorder="1" applyAlignment="1">
      <alignment horizontal="center" vertical="top" wrapText="1"/>
    </xf>
    <xf numFmtId="0" fontId="18" fillId="0" borderId="55" xfId="0" quotePrefix="1" applyFont="1" applyFill="1" applyBorder="1" applyAlignment="1">
      <alignment horizontal="center" vertical="top" wrapText="1"/>
    </xf>
    <xf numFmtId="0" fontId="18" fillId="0" borderId="56" xfId="0" quotePrefix="1" applyFont="1" applyFill="1" applyBorder="1" applyAlignment="1">
      <alignment horizontal="center" vertical="top" wrapText="1"/>
    </xf>
    <xf numFmtId="0" fontId="0" fillId="0" borderId="71" xfId="0" applyFont="1" applyFill="1" applyBorder="1" applyAlignment="1">
      <alignment horizontal="center" vertical="top" wrapText="1"/>
    </xf>
    <xf numFmtId="0" fontId="0" fillId="0" borderId="72" xfId="0" applyFont="1" applyFill="1" applyBorder="1" applyAlignment="1">
      <alignment horizontal="center" vertical="top" wrapText="1"/>
    </xf>
    <xf numFmtId="0" fontId="0" fillId="0" borderId="73" xfId="0" applyFont="1" applyFill="1" applyBorder="1" applyAlignment="1">
      <alignment horizontal="center" vertical="top" wrapText="1"/>
    </xf>
    <xf numFmtId="0" fontId="28" fillId="0" borderId="13" xfId="0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 shrinkToFit="1"/>
    </xf>
    <xf numFmtId="178" fontId="0" fillId="0" borderId="0" xfId="0" applyNumberFormat="1" applyFont="1" applyAlignment="1">
      <alignment horizontal="left" vertical="center" shrinkToFit="1"/>
    </xf>
    <xf numFmtId="0" fontId="0" fillId="0" borderId="0" xfId="0" applyFont="1" applyAlignment="1">
      <alignment horizontal="center" vertical="center" shrinkToFit="1"/>
    </xf>
    <xf numFmtId="0" fontId="29" fillId="0" borderId="8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9" xfId="0" quotePrefix="1" applyFont="1" applyFill="1" applyBorder="1" applyAlignment="1">
      <alignment horizontal="center" vertical="top" wrapText="1"/>
    </xf>
    <xf numFmtId="0" fontId="18" fillId="0" borderId="63" xfId="0" quotePrefix="1" applyFont="1" applyFill="1" applyBorder="1" applyAlignment="1">
      <alignment horizontal="center" vertical="top" wrapText="1"/>
    </xf>
    <xf numFmtId="0" fontId="18" fillId="0" borderId="64" xfId="0" quotePrefix="1" applyFont="1" applyFill="1" applyBorder="1" applyAlignment="1">
      <alignment horizontal="center" vertical="top" wrapText="1"/>
    </xf>
    <xf numFmtId="0" fontId="0" fillId="0" borderId="80" xfId="0" applyFont="1" applyFill="1" applyBorder="1" applyAlignment="1">
      <alignment horizontal="center" vertical="top" wrapText="1"/>
    </xf>
    <xf numFmtId="0" fontId="0" fillId="0" borderId="81" xfId="0" applyFont="1" applyFill="1" applyBorder="1" applyAlignment="1">
      <alignment horizontal="center" vertical="top" wrapText="1"/>
    </xf>
    <xf numFmtId="0" fontId="0" fillId="0" borderId="82" xfId="0" applyFont="1" applyFill="1" applyBorder="1" applyAlignment="1">
      <alignment horizontal="center" vertical="top" wrapText="1"/>
    </xf>
    <xf numFmtId="0" fontId="29" fillId="0" borderId="85" xfId="0" applyFont="1" applyFill="1" applyBorder="1" applyAlignment="1">
      <alignment horizontal="center" vertical="top" wrapText="1"/>
    </xf>
    <xf numFmtId="0" fontId="29" fillId="0" borderId="86" xfId="0" applyFont="1" applyFill="1" applyBorder="1" applyAlignment="1">
      <alignment horizontal="center" vertical="top" wrapText="1"/>
    </xf>
    <xf numFmtId="0" fontId="29" fillId="0" borderId="87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0" xfId="0" applyFont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0" fontId="0" fillId="36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6" fontId="28" fillId="0" borderId="0" xfId="33" applyNumberFormat="1" applyFont="1" applyFill="1" applyBorder="1" applyAlignment="1">
      <alignment horizontal="right" vertical="center"/>
    </xf>
    <xf numFmtId="0" fontId="32" fillId="5" borderId="91" xfId="0" applyFont="1" applyFill="1" applyBorder="1" applyAlignment="1">
      <alignment horizontal="center" vertical="center"/>
    </xf>
    <xf numFmtId="0" fontId="32" fillId="5" borderId="92" xfId="0" applyFont="1" applyFill="1" applyBorder="1" applyAlignment="1">
      <alignment horizontal="center" vertical="center"/>
    </xf>
    <xf numFmtId="0" fontId="32" fillId="5" borderId="93" xfId="0" applyFont="1" applyFill="1" applyBorder="1" applyAlignment="1">
      <alignment horizontal="center" vertical="center"/>
    </xf>
    <xf numFmtId="0" fontId="29" fillId="37" borderId="35" xfId="0" applyFont="1" applyFill="1" applyBorder="1" applyAlignment="1">
      <alignment horizontal="center" vertical="top" wrapText="1"/>
    </xf>
    <xf numFmtId="0" fontId="29" fillId="37" borderId="55" xfId="0" applyFont="1" applyFill="1" applyBorder="1" applyAlignment="1">
      <alignment horizontal="center" vertical="top" wrapText="1"/>
    </xf>
    <xf numFmtId="0" fontId="29" fillId="37" borderId="56" xfId="0" applyFont="1" applyFill="1" applyBorder="1" applyAlignment="1">
      <alignment horizontal="center" vertical="top" wrapText="1"/>
    </xf>
    <xf numFmtId="0" fontId="29" fillId="0" borderId="34" xfId="0" applyFont="1" applyFill="1" applyBorder="1" applyAlignment="1">
      <alignment horizontal="center" vertical="top" wrapText="1"/>
    </xf>
    <xf numFmtId="0" fontId="29" fillId="0" borderId="61" xfId="0" applyFont="1" applyFill="1" applyBorder="1" applyAlignment="1">
      <alignment horizontal="center" vertical="top" wrapText="1"/>
    </xf>
    <xf numFmtId="0" fontId="29" fillId="0" borderId="62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right" vertical="center" shrinkToFit="1"/>
    </xf>
    <xf numFmtId="0" fontId="0" fillId="37" borderId="35" xfId="0" applyFont="1" applyFill="1" applyBorder="1" applyAlignment="1">
      <alignment horizontal="center" vertical="top" wrapText="1"/>
    </xf>
    <xf numFmtId="0" fontId="0" fillId="37" borderId="55" xfId="0" applyFont="1" applyFill="1" applyBorder="1" applyAlignment="1">
      <alignment horizontal="center" vertical="top" wrapText="1"/>
    </xf>
    <xf numFmtId="0" fontId="0" fillId="37" borderId="56" xfId="0" applyFont="1" applyFill="1" applyBorder="1" applyAlignment="1">
      <alignment horizontal="center" vertical="top" wrapText="1"/>
    </xf>
    <xf numFmtId="0" fontId="0" fillId="37" borderId="34" xfId="0" applyFont="1" applyFill="1" applyBorder="1" applyAlignment="1">
      <alignment horizontal="center" vertical="center"/>
    </xf>
    <xf numFmtId="0" fontId="0" fillId="37" borderId="61" xfId="0" applyFont="1" applyFill="1" applyBorder="1" applyAlignment="1">
      <alignment horizontal="center" vertical="center"/>
    </xf>
    <xf numFmtId="0" fontId="0" fillId="37" borderId="62" xfId="0" applyFont="1" applyFill="1" applyBorder="1" applyAlignment="1">
      <alignment horizontal="center" vertical="center"/>
    </xf>
    <xf numFmtId="0" fontId="34" fillId="37" borderId="35" xfId="0" applyFont="1" applyFill="1" applyBorder="1" applyAlignment="1">
      <alignment horizontal="center" vertical="top" textRotation="255" wrapText="1"/>
    </xf>
    <xf numFmtId="0" fontId="34" fillId="37" borderId="55" xfId="0" applyFont="1" applyFill="1" applyBorder="1" applyAlignment="1">
      <alignment horizontal="center" vertical="top" textRotation="255" wrapText="1"/>
    </xf>
    <xf numFmtId="0" fontId="34" fillId="37" borderId="56" xfId="0" applyFont="1" applyFill="1" applyBorder="1" applyAlignment="1">
      <alignment horizontal="center" vertical="top" textRotation="255" wrapText="1"/>
    </xf>
    <xf numFmtId="0" fontId="18" fillId="37" borderId="35" xfId="0" applyFont="1" applyFill="1" applyBorder="1" applyAlignment="1">
      <alignment horizontal="center" vertical="top" wrapText="1"/>
    </xf>
    <xf numFmtId="0" fontId="18" fillId="37" borderId="55" xfId="0" applyFont="1" applyFill="1" applyBorder="1" applyAlignment="1">
      <alignment horizontal="center" vertical="top" wrapText="1"/>
    </xf>
    <xf numFmtId="0" fontId="18" fillId="37" borderId="56" xfId="0" applyFont="1" applyFill="1" applyBorder="1" applyAlignment="1">
      <alignment horizontal="center" vertical="top" wrapText="1"/>
    </xf>
    <xf numFmtId="0" fontId="0" fillId="0" borderId="88" xfId="0" applyFont="1" applyFill="1" applyBorder="1" applyAlignment="1">
      <alignment horizontal="center" vertical="top" wrapText="1"/>
    </xf>
    <xf numFmtId="0" fontId="0" fillId="0" borderId="89" xfId="0" applyFont="1" applyFill="1" applyBorder="1" applyAlignment="1">
      <alignment horizontal="center" vertical="top" wrapText="1"/>
    </xf>
    <xf numFmtId="0" fontId="0" fillId="0" borderId="90" xfId="0" applyFont="1" applyFill="1" applyBorder="1" applyAlignment="1">
      <alignment horizontal="center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42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58832</xdr:rowOff>
    </xdr:from>
    <xdr:to>
      <xdr:col>46</xdr:col>
      <xdr:colOff>87569</xdr:colOff>
      <xdr:row>33</xdr:row>
      <xdr:rowOff>125990</xdr:rowOff>
    </xdr:to>
    <xdr:sp macro="" textlink="" fLocksText="0">
      <xdr:nvSpPr>
        <xdr:cNvPr id="59" name="吹き出し: 折線 1">
          <a:extLst>
            <a:ext uri="{FF2B5EF4-FFF2-40B4-BE49-F238E27FC236}">
              <a16:creationId xmlns:a16="http://schemas.microsoft.com/office/drawing/2014/main" id="{76E2DAA6-8A5B-4161-BFA9-3F3841B7EDCA}"/>
            </a:ext>
          </a:extLst>
        </xdr:cNvPr>
        <xdr:cNvSpPr/>
      </xdr:nvSpPr>
      <xdr:spPr>
        <a:xfrm>
          <a:off x="7886700" y="4591050"/>
          <a:ext cx="2286000" cy="1676400"/>
        </a:xfrm>
        <a:prstGeom prst="borderCallout2">
          <a:avLst>
            <a:gd name="adj1" fmla="val 7420"/>
            <a:gd name="adj2" fmla="val -633"/>
            <a:gd name="adj3" fmla="val 7611"/>
            <a:gd name="adj4" fmla="val -12857"/>
            <a:gd name="adj5" fmla="val -157160"/>
            <a:gd name="adj6" fmla="val -5390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900">
              <a:solidFill>
                <a:schemeClr val="tx1"/>
              </a:solidFill>
            </a:rPr>
            <a:t>・４週８休の履行実績の評価は、現場施工期間全体における４週８休の達成状況で判断する。</a:t>
          </a:r>
          <a:endParaRPr lang="en-US" altLang="ja-JP" sz="900">
            <a:solidFill>
              <a:schemeClr val="tx1"/>
            </a:solidFill>
          </a:endParaRPr>
        </a:p>
        <a:p>
          <a:pPr algn="l"/>
          <a:endParaRPr lang="en-US" altLang="ja-JP" sz="9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lang="ja-JP" altLang="en-US" sz="900">
              <a:solidFill>
                <a:schemeClr val="tx1"/>
              </a:solidFill>
            </a:rPr>
            <a:t>・なお、休日の取得に当たっては、労働基準法の規定（使用者は毎週少なくとも１回の休日を与えなければならない等）に留意すること。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146713</xdr:colOff>
      <xdr:row>3</xdr:row>
      <xdr:rowOff>96857</xdr:rowOff>
    </xdr:from>
    <xdr:to>
      <xdr:col>45</xdr:col>
      <xdr:colOff>68536</xdr:colOff>
      <xdr:row>9</xdr:row>
      <xdr:rowOff>85569</xdr:rowOff>
    </xdr:to>
    <xdr:sp macro="" textlink="" fLocksText="0">
      <xdr:nvSpPr>
        <xdr:cNvPr id="60" name="正方形/長方形 2">
          <a:extLst>
            <a:ext uri="{FF2B5EF4-FFF2-40B4-BE49-F238E27FC236}">
              <a16:creationId xmlns:a16="http://schemas.microsoft.com/office/drawing/2014/main" id="{5C47A453-01F5-4D3C-B072-634C7179136F}"/>
            </a:ext>
          </a:extLst>
        </xdr:cNvPr>
        <xdr:cNvSpPr/>
      </xdr:nvSpPr>
      <xdr:spPr>
        <a:xfrm>
          <a:off x="7610475" y="914400"/>
          <a:ext cx="2324100" cy="10382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30592</xdr:colOff>
      <xdr:row>24</xdr:row>
      <xdr:rowOff>38286</xdr:rowOff>
    </xdr:from>
    <xdr:to>
      <xdr:col>11</xdr:col>
      <xdr:colOff>125637</xdr:colOff>
      <xdr:row>26</xdr:row>
      <xdr:rowOff>64723</xdr:rowOff>
    </xdr:to>
    <xdr:sp macro="" textlink="" fLocksText="0">
      <xdr:nvSpPr>
        <xdr:cNvPr id="2" name="吹き出し: 折線 28">
          <a:extLst>
            <a:ext uri="{FF2B5EF4-FFF2-40B4-BE49-F238E27FC236}">
              <a16:creationId xmlns:a16="http://schemas.microsoft.com/office/drawing/2014/main" id="{0E993782-364E-456C-B66E-7441901D3ABD}"/>
            </a:ext>
          </a:extLst>
        </xdr:cNvPr>
        <xdr:cNvSpPr/>
      </xdr:nvSpPr>
      <xdr:spPr>
        <a:xfrm>
          <a:off x="472552" y="4922706"/>
          <a:ext cx="2083865" cy="422677"/>
        </a:xfrm>
        <a:prstGeom prst="borderCallout2">
          <a:avLst>
            <a:gd name="adj1" fmla="val 38785"/>
            <a:gd name="adj2" fmla="val 99733"/>
            <a:gd name="adj3" fmla="val 38920"/>
            <a:gd name="adj4" fmla="val 118660"/>
            <a:gd name="adj5" fmla="val 36313"/>
            <a:gd name="adj6" fmla="val 12440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3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・</a:t>
          </a:r>
          <a:r>
            <a:rPr lang="ja-JP" altLang="en-US" sz="900" spc="-20" baseline="0">
              <a:solidFill>
                <a:schemeClr val="tx1"/>
              </a:solidFill>
              <a:latin typeface="+mn-lt"/>
              <a:ea typeface="+mn-ea"/>
              <a:cs typeface="+mn-cs"/>
            </a:rPr>
            <a:t>振替作業日（</a:t>
          </a:r>
          <a:r>
            <a:rPr lang="ja-JP" altLang="ja-JP" sz="900" spc="-20" baseline="0">
              <a:solidFill>
                <a:schemeClr val="tx1"/>
              </a:solidFill>
              <a:latin typeface="+mn-lt"/>
              <a:ea typeface="+mn-ea"/>
              <a:cs typeface="+mn-cs"/>
            </a:rPr>
            <a:t>●</a:t>
          </a:r>
          <a:r>
            <a:rPr lang="ja-JP" altLang="en-US" sz="900" spc="-20" baseline="0">
              <a:solidFill>
                <a:schemeClr val="tx1"/>
              </a:solidFill>
              <a:latin typeface="+mn-lt"/>
              <a:ea typeface="+mn-ea"/>
              <a:cs typeface="+mn-cs"/>
            </a:rPr>
            <a:t>）及び振替閉所日（</a:t>
          </a:r>
          <a:r>
            <a:rPr lang="ja-JP" altLang="ja-JP" sz="900" spc="-20" baseline="0">
              <a:solidFill>
                <a:schemeClr val="tx1"/>
              </a:solidFill>
              <a:latin typeface="+mn-lt"/>
              <a:ea typeface="+mn-ea"/>
              <a:cs typeface="+mn-cs"/>
            </a:rPr>
            <a:t>■</a:t>
          </a:r>
          <a:r>
            <a:rPr lang="ja-JP" altLang="en-US" sz="900" spc="-20" baseline="0">
              <a:solidFill>
                <a:schemeClr val="tx1"/>
              </a:solidFill>
            </a:rPr>
            <a:t>）の場合は、その内容を簡潔に記入</a:t>
          </a:r>
          <a:endParaRPr lang="ja-JP" altLang="en-US" sz="600" spc="-2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43</xdr:row>
      <xdr:rowOff>129317</xdr:rowOff>
    </xdr:from>
    <xdr:to>
      <xdr:col>15</xdr:col>
      <xdr:colOff>167713</xdr:colOff>
      <xdr:row>45</xdr:row>
      <xdr:rowOff>138693</xdr:rowOff>
    </xdr:to>
    <xdr:sp macro="" textlink="" fLocksText="0">
      <xdr:nvSpPr>
        <xdr:cNvPr id="3" name="吹き出し: 折線 35">
          <a:extLst>
            <a:ext uri="{FF2B5EF4-FFF2-40B4-BE49-F238E27FC236}">
              <a16:creationId xmlns:a16="http://schemas.microsoft.com/office/drawing/2014/main" id="{26A6FE2C-F75D-456C-9BEA-5DCE693D4F39}"/>
            </a:ext>
          </a:extLst>
        </xdr:cNvPr>
        <xdr:cNvSpPr/>
      </xdr:nvSpPr>
      <xdr:spPr>
        <a:xfrm>
          <a:off x="1792941" y="8780258"/>
          <a:ext cx="1736537" cy="403823"/>
        </a:xfrm>
        <a:prstGeom prst="borderCallout2">
          <a:avLst>
            <a:gd name="adj1" fmla="val 84729"/>
            <a:gd name="adj2" fmla="val 99984"/>
            <a:gd name="adj3" fmla="val 86741"/>
            <a:gd name="adj4" fmla="val 119508"/>
            <a:gd name="adj5" fmla="val -230125"/>
            <a:gd name="adj6" fmla="val 142566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>
            <a:lnSpc>
              <a:spcPts val="1000"/>
            </a:lnSpc>
          </a:pPr>
          <a:r>
            <a:rPr lang="ja-JP" altLang="ja-JP" sz="900">
              <a:solidFill>
                <a:srgbClr val="000000"/>
              </a:solidFill>
              <a:latin typeface="+mn-lt"/>
              <a:ea typeface="+mn-ea"/>
              <a:cs typeface="+mn-cs"/>
            </a:rPr>
            <a:t>７日に満たない最終週</a:t>
          </a:r>
          <a:r>
            <a:rPr lang="ja-JP" altLang="en-US" sz="900">
              <a:solidFill>
                <a:srgbClr val="000000"/>
              </a:solidFill>
              <a:latin typeface="+mn-lt"/>
              <a:ea typeface="+mn-ea"/>
              <a:cs typeface="+mn-cs"/>
            </a:rPr>
            <a:t>は、</a:t>
          </a:r>
          <a:r>
            <a:rPr lang="ja-JP" altLang="ja-JP" sz="900">
              <a:solidFill>
                <a:srgbClr val="000000"/>
              </a:solidFill>
              <a:latin typeface="+mn-lt"/>
              <a:ea typeface="+mn-ea"/>
              <a:cs typeface="+mn-cs"/>
            </a:rPr>
            <a:t>対象期間から除く</a:t>
          </a:r>
          <a:r>
            <a:rPr lang="ja-JP" altLang="en-US" sz="900">
              <a:solidFill>
                <a:srgbClr val="000000"/>
              </a:solidFill>
              <a:latin typeface="+mn-lt"/>
              <a:ea typeface="+mn-ea"/>
              <a:cs typeface="+mn-cs"/>
            </a:rPr>
            <a:t>　　</a:t>
          </a:r>
          <a:endParaRPr lang="ja-JP" altLang="ja-JP" sz="900">
            <a:solidFill>
              <a:srgbClr val="000000"/>
            </a:solidFill>
          </a:endParaRPr>
        </a:p>
      </xdr:txBody>
    </xdr:sp>
    <xdr:clientData/>
  </xdr:twoCellAnchor>
  <xdr:twoCellAnchor>
    <xdr:from>
      <xdr:col>16</xdr:col>
      <xdr:colOff>11486</xdr:colOff>
      <xdr:row>37</xdr:row>
      <xdr:rowOff>76572</xdr:rowOff>
    </xdr:from>
    <xdr:to>
      <xdr:col>21</xdr:col>
      <xdr:colOff>205662</xdr:colOff>
      <xdr:row>38</xdr:row>
      <xdr:rowOff>161739</xdr:rowOff>
    </xdr:to>
    <xdr:sp macro="" textlink="" fLocksText="0">
      <xdr:nvSpPr>
        <xdr:cNvPr id="4" name="右中かっこ 41">
          <a:extLst>
            <a:ext uri="{FF2B5EF4-FFF2-40B4-BE49-F238E27FC236}">
              <a16:creationId xmlns:a16="http://schemas.microsoft.com/office/drawing/2014/main" id="{2D50EA5A-C511-484C-A322-EF9153007C68}"/>
            </a:ext>
          </a:extLst>
        </xdr:cNvPr>
        <xdr:cNvSpPr/>
      </xdr:nvSpPr>
      <xdr:spPr>
        <a:xfrm rot="16200000" flipH="1">
          <a:off x="4055060" y="7059138"/>
          <a:ext cx="283287" cy="1299076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215358</xdr:colOff>
      <xdr:row>7</xdr:row>
      <xdr:rowOff>190649</xdr:rowOff>
    </xdr:from>
    <xdr:to>
      <xdr:col>25</xdr:col>
      <xdr:colOff>20918</xdr:colOff>
      <xdr:row>12</xdr:row>
      <xdr:rowOff>9376</xdr:rowOff>
    </xdr:to>
    <xdr:sp macro="" textlink="" fLocksText="0">
      <xdr:nvSpPr>
        <xdr:cNvPr id="5" name="正方形/長方形 10">
          <a:extLst>
            <a:ext uri="{FF2B5EF4-FFF2-40B4-BE49-F238E27FC236}">
              <a16:creationId xmlns:a16="http://schemas.microsoft.com/office/drawing/2014/main" id="{04C27BFA-BE61-49BF-BA91-E6CD689F1900}"/>
            </a:ext>
          </a:extLst>
        </xdr:cNvPr>
        <xdr:cNvSpPr/>
      </xdr:nvSpPr>
      <xdr:spPr>
        <a:xfrm>
          <a:off x="3972018" y="1707029"/>
          <a:ext cx="1573400" cy="80932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205684</xdr:colOff>
      <xdr:row>7</xdr:row>
      <xdr:rowOff>190649</xdr:rowOff>
    </xdr:from>
    <xdr:to>
      <xdr:col>18</xdr:col>
      <xdr:colOff>20910</xdr:colOff>
      <xdr:row>13</xdr:row>
      <xdr:rowOff>142987</xdr:rowOff>
    </xdr:to>
    <xdr:sp macro="" textlink="" fLocksText="0">
      <xdr:nvSpPr>
        <xdr:cNvPr id="6" name="正方形/長方形 46">
          <a:extLst>
            <a:ext uri="{FF2B5EF4-FFF2-40B4-BE49-F238E27FC236}">
              <a16:creationId xmlns:a16="http://schemas.microsoft.com/office/drawing/2014/main" id="{F91498FA-F587-4E3D-87EF-9B4833D4D998}"/>
            </a:ext>
          </a:extLst>
        </xdr:cNvPr>
        <xdr:cNvSpPr/>
      </xdr:nvSpPr>
      <xdr:spPr>
        <a:xfrm>
          <a:off x="2194504" y="1707029"/>
          <a:ext cx="1804046" cy="114105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205684</xdr:colOff>
      <xdr:row>21</xdr:row>
      <xdr:rowOff>181273</xdr:rowOff>
    </xdr:from>
    <xdr:to>
      <xdr:col>18</xdr:col>
      <xdr:colOff>11455</xdr:colOff>
      <xdr:row>30</xdr:row>
      <xdr:rowOff>64682</xdr:rowOff>
    </xdr:to>
    <xdr:sp macro="" textlink="" fLocksText="0">
      <xdr:nvSpPr>
        <xdr:cNvPr id="7" name="正方形/長方形 52">
          <a:extLst>
            <a:ext uri="{FF2B5EF4-FFF2-40B4-BE49-F238E27FC236}">
              <a16:creationId xmlns:a16="http://schemas.microsoft.com/office/drawing/2014/main" id="{8F15199C-D426-4EE8-BBF9-4A0D3ED7B772}"/>
            </a:ext>
          </a:extLst>
        </xdr:cNvPr>
        <xdr:cNvSpPr/>
      </xdr:nvSpPr>
      <xdr:spPr>
        <a:xfrm>
          <a:off x="3078424" y="4471333"/>
          <a:ext cx="910671" cy="169696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205684</xdr:colOff>
      <xdr:row>21</xdr:row>
      <xdr:rowOff>178735</xdr:rowOff>
    </xdr:from>
    <xdr:to>
      <xdr:col>35</xdr:col>
      <xdr:colOff>9464</xdr:colOff>
      <xdr:row>31</xdr:row>
      <xdr:rowOff>18752</xdr:rowOff>
    </xdr:to>
    <xdr:sp macro="" textlink="" fLocksText="0">
      <xdr:nvSpPr>
        <xdr:cNvPr id="8" name="正方形/長方形 53">
          <a:extLst>
            <a:ext uri="{FF2B5EF4-FFF2-40B4-BE49-F238E27FC236}">
              <a16:creationId xmlns:a16="http://schemas.microsoft.com/office/drawing/2014/main" id="{98E7E0C2-26C2-4EAE-888D-CC01D7361D63}"/>
            </a:ext>
          </a:extLst>
        </xdr:cNvPr>
        <xdr:cNvSpPr/>
      </xdr:nvSpPr>
      <xdr:spPr>
        <a:xfrm>
          <a:off x="6835084" y="4468795"/>
          <a:ext cx="908680" cy="185169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205684</xdr:colOff>
      <xdr:row>21</xdr:row>
      <xdr:rowOff>181273</xdr:rowOff>
    </xdr:from>
    <xdr:to>
      <xdr:col>25</xdr:col>
      <xdr:colOff>11425</xdr:colOff>
      <xdr:row>28</xdr:row>
      <xdr:rowOff>114077</xdr:rowOff>
    </xdr:to>
    <xdr:sp macro="" textlink="" fLocksText="0">
      <xdr:nvSpPr>
        <xdr:cNvPr id="9" name="正方形/長方形 54">
          <a:extLst>
            <a:ext uri="{FF2B5EF4-FFF2-40B4-BE49-F238E27FC236}">
              <a16:creationId xmlns:a16="http://schemas.microsoft.com/office/drawing/2014/main" id="{E5790DAD-9CA1-4F96-AE59-56EC1A570ACA}"/>
            </a:ext>
          </a:extLst>
        </xdr:cNvPr>
        <xdr:cNvSpPr/>
      </xdr:nvSpPr>
      <xdr:spPr>
        <a:xfrm>
          <a:off x="5067244" y="4471333"/>
          <a:ext cx="468681" cy="135012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205684</xdr:colOff>
      <xdr:row>36</xdr:row>
      <xdr:rowOff>190649</xdr:rowOff>
    </xdr:from>
    <xdr:to>
      <xdr:col>22</xdr:col>
      <xdr:colOff>20907</xdr:colOff>
      <xdr:row>44</xdr:row>
      <xdr:rowOff>64677</xdr:rowOff>
    </xdr:to>
    <xdr:sp macro="" textlink="" fLocksText="0">
      <xdr:nvSpPr>
        <xdr:cNvPr id="10" name="正方形/長方形 65">
          <a:extLst>
            <a:ext uri="{FF2B5EF4-FFF2-40B4-BE49-F238E27FC236}">
              <a16:creationId xmlns:a16="http://schemas.microsoft.com/office/drawing/2014/main" id="{EE16A061-F7E4-4163-ACF8-0210F837A8DE}"/>
            </a:ext>
          </a:extLst>
        </xdr:cNvPr>
        <xdr:cNvSpPr/>
      </xdr:nvSpPr>
      <xdr:spPr>
        <a:xfrm>
          <a:off x="3520384" y="7482989"/>
          <a:ext cx="1362083" cy="14589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20918</xdr:colOff>
      <xdr:row>28</xdr:row>
      <xdr:rowOff>85948</xdr:rowOff>
    </xdr:from>
    <xdr:to>
      <xdr:col>9</xdr:col>
      <xdr:colOff>158041</xdr:colOff>
      <xdr:row>31</xdr:row>
      <xdr:rowOff>114077</xdr:rowOff>
    </xdr:to>
    <xdr:sp macro="" textlink="" fLocksText="0">
      <xdr:nvSpPr>
        <xdr:cNvPr id="11" name="吹き出し: 折線 82">
          <a:extLst>
            <a:ext uri="{FF2B5EF4-FFF2-40B4-BE49-F238E27FC236}">
              <a16:creationId xmlns:a16="http://schemas.microsoft.com/office/drawing/2014/main" id="{B53DD63C-A2CA-4A3C-8FD0-484F72F91FEE}"/>
            </a:ext>
          </a:extLst>
        </xdr:cNvPr>
        <xdr:cNvSpPr/>
      </xdr:nvSpPr>
      <xdr:spPr>
        <a:xfrm>
          <a:off x="241898" y="5793328"/>
          <a:ext cx="1904963" cy="622489"/>
        </a:xfrm>
        <a:prstGeom prst="borderCallout2">
          <a:avLst>
            <a:gd name="adj1" fmla="val 52967"/>
            <a:gd name="adj2" fmla="val 99955"/>
            <a:gd name="adj3" fmla="val -36023"/>
            <a:gd name="adj4" fmla="val 109614"/>
            <a:gd name="adj5" fmla="val -35517"/>
            <a:gd name="adj6" fmla="val 147632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>
            <a:lnSpc>
              <a:spcPts val="1300"/>
            </a:lnSpc>
          </a:pPr>
          <a:r>
            <a:rPr lang="ja-JP" altLang="ja-JP" sz="900" spc="-20" baseline="0">
              <a:solidFill>
                <a:srgbClr val="000000"/>
              </a:solidFill>
              <a:latin typeface="+mn-lt"/>
              <a:ea typeface="+mn-ea"/>
              <a:cs typeface="+mn-cs"/>
            </a:rPr>
            <a:t>・地元調整等により、休日の作業が必要となったため、３日前に振替閉所日とした場合</a:t>
          </a:r>
          <a:r>
            <a:rPr lang="ja-JP" altLang="en-US" sz="900" spc="-20" baseline="0">
              <a:solidFill>
                <a:srgbClr val="000000"/>
              </a:solidFill>
              <a:latin typeface="+mn-lt"/>
              <a:ea typeface="+mn-ea"/>
              <a:cs typeface="+mn-cs"/>
            </a:rPr>
            <a:t>　　　　　　　　</a:t>
          </a:r>
          <a:endParaRPr lang="ja-JP" altLang="ja-JP" sz="900" spc="-20" baseline="0">
            <a:solidFill>
              <a:srgbClr val="000000"/>
            </a:solidFill>
          </a:endParaRPr>
        </a:p>
      </xdr:txBody>
    </xdr:sp>
    <xdr:clientData/>
  </xdr:twoCellAnchor>
  <xdr:twoCellAnchor>
    <xdr:from>
      <xdr:col>18</xdr:col>
      <xdr:colOff>57076</xdr:colOff>
      <xdr:row>28</xdr:row>
      <xdr:rowOff>178735</xdr:rowOff>
    </xdr:from>
    <xdr:to>
      <xdr:col>28</xdr:col>
      <xdr:colOff>59148</xdr:colOff>
      <xdr:row>31</xdr:row>
      <xdr:rowOff>133705</xdr:rowOff>
    </xdr:to>
    <xdr:sp macro="" textlink="" fLocksText="0">
      <xdr:nvSpPr>
        <xdr:cNvPr id="12" name="吹き出し: 折線 83">
          <a:extLst>
            <a:ext uri="{FF2B5EF4-FFF2-40B4-BE49-F238E27FC236}">
              <a16:creationId xmlns:a16="http://schemas.microsoft.com/office/drawing/2014/main" id="{2705EBB1-AA58-4E5D-813E-0D8F0EC85465}"/>
            </a:ext>
          </a:extLst>
        </xdr:cNvPr>
        <xdr:cNvSpPr/>
      </xdr:nvSpPr>
      <xdr:spPr>
        <a:xfrm>
          <a:off x="4034716" y="5886115"/>
          <a:ext cx="2211872" cy="549330"/>
        </a:xfrm>
        <a:prstGeom prst="borderCallout2">
          <a:avLst>
            <a:gd name="adj1" fmla="val -259"/>
            <a:gd name="adj2" fmla="val 13197"/>
            <a:gd name="adj3" fmla="val -106991"/>
            <a:gd name="adj4" fmla="val 28336"/>
            <a:gd name="adj5" fmla="val -106485"/>
            <a:gd name="adj6" fmla="val 4733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>
            <a:lnSpc>
              <a:spcPts val="1300"/>
            </a:lnSpc>
          </a:pPr>
          <a:r>
            <a:rPr lang="ja-JP" altLang="ja-JP" sz="900" spc="-20" baseline="0">
              <a:solidFill>
                <a:srgbClr val="000000"/>
              </a:solidFill>
              <a:latin typeface="+mn-lt"/>
              <a:ea typeface="+mn-ea"/>
              <a:cs typeface="+mn-cs"/>
            </a:rPr>
            <a:t>・雨天のため、急遽、閉所とし、翌日の通常閉所（予定）日を振替作業日とした場合</a:t>
          </a:r>
          <a:endParaRPr lang="ja-JP" altLang="ja-JP" sz="900" spc="-20" baseline="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134471</xdr:colOff>
      <xdr:row>2</xdr:row>
      <xdr:rowOff>8965</xdr:rowOff>
    </xdr:from>
    <xdr:to>
      <xdr:col>16</xdr:col>
      <xdr:colOff>179294</xdr:colOff>
      <xdr:row>4</xdr:row>
      <xdr:rowOff>44824</xdr:rowOff>
    </xdr:to>
    <xdr:sp macro="" textlink="" fLocksText="0">
      <xdr:nvSpPr>
        <xdr:cNvPr id="13" name="吹き出し: 折線 23">
          <a:extLst>
            <a:ext uri="{FF2B5EF4-FFF2-40B4-BE49-F238E27FC236}">
              <a16:creationId xmlns:a16="http://schemas.microsoft.com/office/drawing/2014/main" id="{DDF58EF0-AD28-491E-9CC4-7E4138B93A4A}"/>
            </a:ext>
          </a:extLst>
        </xdr:cNvPr>
        <xdr:cNvSpPr/>
      </xdr:nvSpPr>
      <xdr:spPr>
        <a:xfrm>
          <a:off x="2375647" y="537883"/>
          <a:ext cx="1389529" cy="430306"/>
        </a:xfrm>
        <a:prstGeom prst="borderCallout2">
          <a:avLst>
            <a:gd name="adj1" fmla="val 47450"/>
            <a:gd name="adj2" fmla="val -171"/>
            <a:gd name="adj3" fmla="val 46717"/>
            <a:gd name="adj4" fmla="val -327"/>
            <a:gd name="adj5" fmla="val -55380"/>
            <a:gd name="adj6" fmla="val -5197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36000" rIns="91440" bIns="0" anchor="t"/>
        <a:lstStyle/>
        <a:p>
          <a:pPr algn="l">
            <a:lnSpc>
              <a:spcPts val="10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休日取得計画書」または「休日取得実績書」の</a:t>
          </a:r>
          <a:endParaRPr lang="en-US" altLang="ja-JP" sz="900" spc="-2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いずれかを選択</a:t>
          </a:r>
          <a:endParaRPr lang="en-US" altLang="ja-JP" sz="900" spc="-2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152400</xdr:colOff>
      <xdr:row>16</xdr:row>
      <xdr:rowOff>17929</xdr:rowOff>
    </xdr:from>
    <xdr:to>
      <xdr:col>9</xdr:col>
      <xdr:colOff>143434</xdr:colOff>
      <xdr:row>21</xdr:row>
      <xdr:rowOff>18527</xdr:rowOff>
    </xdr:to>
    <xdr:sp macro="" textlink="" fLocksText="0">
      <xdr:nvSpPr>
        <xdr:cNvPr id="14" name="吹き出し: 折線 12">
          <a:extLst>
            <a:ext uri="{FF2B5EF4-FFF2-40B4-BE49-F238E27FC236}">
              <a16:creationId xmlns:a16="http://schemas.microsoft.com/office/drawing/2014/main" id="{6F158A17-3158-4222-AA7A-281CF9C1FC21}"/>
            </a:ext>
          </a:extLst>
        </xdr:cNvPr>
        <xdr:cNvSpPr/>
      </xdr:nvSpPr>
      <xdr:spPr>
        <a:xfrm>
          <a:off x="152400" y="3307976"/>
          <a:ext cx="2008093" cy="986716"/>
        </a:xfrm>
        <a:prstGeom prst="borderCallout2">
          <a:avLst>
            <a:gd name="adj1" fmla="val -259"/>
            <a:gd name="adj2" fmla="val 75298"/>
            <a:gd name="adj3" fmla="val -13442"/>
            <a:gd name="adj4" fmla="val 75367"/>
            <a:gd name="adj5" fmla="val -54119"/>
            <a:gd name="adj6" fmla="val 101822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3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・対象期間は、「現場施工着手日</a:t>
          </a:r>
          <a:r>
            <a:rPr lang="en-US" altLang="ja-JP" sz="900" spc="-20" baseline="0">
              <a:solidFill>
                <a:schemeClr val="tx1"/>
              </a:solidFill>
            </a:rPr>
            <a:t>※</a:t>
          </a:r>
          <a:r>
            <a:rPr lang="ja-JP" altLang="en-US" sz="900" spc="-20" baseline="0">
              <a:solidFill>
                <a:schemeClr val="tx1"/>
              </a:solidFill>
            </a:rPr>
            <a:t>」から「現場施工完了日」まで</a:t>
          </a:r>
          <a:endParaRPr lang="en-US" altLang="ja-JP" sz="900" spc="-20" baseline="0">
            <a:solidFill>
              <a:schemeClr val="tx1"/>
            </a:solidFill>
          </a:endParaRPr>
        </a:p>
        <a:p>
          <a:pPr algn="l">
            <a:lnSpc>
              <a:spcPts val="1300"/>
            </a:lnSpc>
            <a:spcBef>
              <a:spcPts val="600"/>
            </a:spcBef>
          </a:pPr>
          <a:r>
            <a:rPr lang="en-US" altLang="ja-JP" sz="900" spc="-20" baseline="0">
              <a:solidFill>
                <a:schemeClr val="tx1"/>
              </a:solidFill>
            </a:rPr>
            <a:t>※</a:t>
          </a:r>
          <a:r>
            <a:rPr lang="ja-JP" altLang="en-US" sz="900" spc="-20" baseline="0">
              <a:solidFill>
                <a:schemeClr val="tx1"/>
              </a:solidFill>
            </a:rPr>
            <a:t>実際の工事のための準備工事（工事看板設置、現場事務所設置、測量、資機材搬入等）の開始日</a:t>
          </a:r>
          <a:endParaRPr lang="en-US" altLang="ja-JP" sz="900" spc="-2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179892</xdr:colOff>
      <xdr:row>14</xdr:row>
      <xdr:rowOff>98611</xdr:rowOff>
    </xdr:from>
    <xdr:to>
      <xdr:col>25</xdr:col>
      <xdr:colOff>114266</xdr:colOff>
      <xdr:row>18</xdr:row>
      <xdr:rowOff>121730</xdr:rowOff>
    </xdr:to>
    <xdr:sp macro="" textlink="" fLocksText="0">
      <xdr:nvSpPr>
        <xdr:cNvPr id="15" name="吹き出し: 折線 45">
          <a:extLst>
            <a:ext uri="{FF2B5EF4-FFF2-40B4-BE49-F238E27FC236}">
              <a16:creationId xmlns:a16="http://schemas.microsoft.com/office/drawing/2014/main" id="{223F5B99-9220-46B2-98FA-E888AC8ED6B2}"/>
            </a:ext>
          </a:extLst>
        </xdr:cNvPr>
        <xdr:cNvSpPr/>
      </xdr:nvSpPr>
      <xdr:spPr>
        <a:xfrm>
          <a:off x="3541657" y="2994211"/>
          <a:ext cx="2175550" cy="812013"/>
        </a:xfrm>
        <a:prstGeom prst="borderCallout2">
          <a:avLst>
            <a:gd name="adj1" fmla="val -169"/>
            <a:gd name="adj2" fmla="val 83320"/>
            <a:gd name="adj3" fmla="val -22331"/>
            <a:gd name="adj4" fmla="val 83754"/>
            <a:gd name="adj5" fmla="val -57406"/>
            <a:gd name="adj6" fmla="val 64299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3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・「夏休</a:t>
          </a:r>
          <a:r>
            <a:rPr lang="en-US" altLang="ja-JP" sz="900" spc="-20" baseline="0">
              <a:solidFill>
                <a:schemeClr val="tx1"/>
              </a:solidFill>
            </a:rPr>
            <a:t>(3</a:t>
          </a:r>
          <a:r>
            <a:rPr lang="ja-JP" altLang="en-US" sz="900" spc="-20" baseline="0">
              <a:solidFill>
                <a:schemeClr val="tx1"/>
              </a:solidFill>
            </a:rPr>
            <a:t>日間」「年末年始（</a:t>
          </a:r>
          <a:r>
            <a:rPr lang="en-US" altLang="ja-JP" sz="900" spc="-20" baseline="0">
              <a:solidFill>
                <a:schemeClr val="tx1"/>
              </a:solidFill>
            </a:rPr>
            <a:t>6</a:t>
          </a:r>
          <a:r>
            <a:rPr lang="ja-JP" altLang="en-US" sz="900" spc="-20" baseline="0">
              <a:solidFill>
                <a:schemeClr val="tx1"/>
              </a:solidFill>
            </a:rPr>
            <a:t>日間</a:t>
          </a:r>
          <a:r>
            <a:rPr lang="en-US" altLang="ja-JP" sz="900" spc="-20" baseline="0">
              <a:solidFill>
                <a:schemeClr val="tx1"/>
              </a:solidFill>
            </a:rPr>
            <a:t>)</a:t>
          </a:r>
          <a:r>
            <a:rPr lang="ja-JP" altLang="en-US" sz="900" spc="-20" baseline="0">
              <a:solidFill>
                <a:schemeClr val="tx1"/>
              </a:solidFill>
            </a:rPr>
            <a:t>」「工場製作」期間等は対象期間</a:t>
          </a:r>
          <a:r>
            <a:rPr lang="en-US" altLang="ja-JP" sz="900" spc="-20" baseline="0">
              <a:solidFill>
                <a:schemeClr val="tx1"/>
              </a:solidFill>
            </a:rPr>
            <a:t>〔</a:t>
          </a:r>
          <a:r>
            <a:rPr lang="ja-JP" altLang="en-US" sz="900" spc="-20" baseline="0">
              <a:solidFill>
                <a:schemeClr val="tx1"/>
              </a:solidFill>
            </a:rPr>
            <a:t>分母</a:t>
          </a:r>
          <a:r>
            <a:rPr lang="en-US" altLang="ja-JP" sz="900" spc="-20" baseline="0">
              <a:solidFill>
                <a:schemeClr val="tx1"/>
              </a:solidFill>
            </a:rPr>
            <a:t>〕</a:t>
          </a:r>
          <a:r>
            <a:rPr lang="ja-JP" altLang="en-US" sz="900" spc="-20" baseline="0">
              <a:solidFill>
                <a:schemeClr val="tx1"/>
              </a:solidFill>
            </a:rPr>
            <a:t>に含み、そのうち、週休日（原則、土日）のみを現場閉所日</a:t>
          </a:r>
          <a:r>
            <a:rPr lang="en-US" altLang="ja-JP" sz="900" spc="-20" baseline="0">
              <a:solidFill>
                <a:schemeClr val="tx1"/>
              </a:solidFill>
            </a:rPr>
            <a:t>〔</a:t>
          </a:r>
          <a:r>
            <a:rPr lang="ja-JP" altLang="en-US" sz="900" spc="-20" baseline="0">
              <a:solidFill>
                <a:schemeClr val="tx1"/>
              </a:solidFill>
            </a:rPr>
            <a:t>分子</a:t>
          </a:r>
          <a:r>
            <a:rPr lang="en-US" altLang="ja-JP" sz="900" spc="-20" baseline="0">
              <a:solidFill>
                <a:schemeClr val="tx1"/>
              </a:solidFill>
            </a:rPr>
            <a:t>〕</a:t>
          </a:r>
          <a:r>
            <a:rPr lang="ja-JP" altLang="en-US" sz="900" spc="-20" baseline="0">
              <a:solidFill>
                <a:schemeClr val="tx1"/>
              </a:solidFill>
            </a:rPr>
            <a:t>としてカウントする</a:t>
          </a:r>
          <a:endParaRPr lang="en-US" altLang="ja-JP" sz="900" spc="-20" baseline="0">
            <a:solidFill>
              <a:srgbClr val="000000"/>
            </a:solidFill>
          </a:endParaRPr>
        </a:p>
      </xdr:txBody>
    </xdr:sp>
    <xdr:clientData/>
  </xdr:twoCellAnchor>
  <xdr:twoCellAnchor>
    <xdr:from>
      <xdr:col>13</xdr:col>
      <xdr:colOff>170329</xdr:colOff>
      <xdr:row>13</xdr:row>
      <xdr:rowOff>179295</xdr:rowOff>
    </xdr:from>
    <xdr:to>
      <xdr:col>15</xdr:col>
      <xdr:colOff>166200</xdr:colOff>
      <xdr:row>15</xdr:row>
      <xdr:rowOff>152958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A3965A1-6BB9-40FF-A2CB-3F905499C9F1}"/>
            </a:ext>
          </a:extLst>
        </xdr:cNvPr>
        <xdr:cNvCxnSpPr/>
      </xdr:nvCxnSpPr>
      <xdr:spPr>
        <a:xfrm>
          <a:off x="3083858" y="2877671"/>
          <a:ext cx="444107" cy="368111"/>
        </a:xfrm>
        <a:prstGeom prst="straightConnector1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triangle" w="lg" len="med"/>
          <a:tailEnd type="none" w="med" len="me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143436</xdr:colOff>
      <xdr:row>10</xdr:row>
      <xdr:rowOff>71717</xdr:rowOff>
    </xdr:from>
    <xdr:to>
      <xdr:col>36</xdr:col>
      <xdr:colOff>169024</xdr:colOff>
      <xdr:row>18</xdr:row>
      <xdr:rowOff>143434</xdr:rowOff>
    </xdr:to>
    <xdr:sp macro="" textlink="" fLocksText="0">
      <xdr:nvSpPr>
        <xdr:cNvPr id="18" name="吹き出し: 折線 84">
          <a:extLst>
            <a:ext uri="{FF2B5EF4-FFF2-40B4-BE49-F238E27FC236}">
              <a16:creationId xmlns:a16="http://schemas.microsoft.com/office/drawing/2014/main" id="{893A258D-A483-40C0-BB1D-3F4A2B184AC2}"/>
            </a:ext>
          </a:extLst>
        </xdr:cNvPr>
        <xdr:cNvSpPr/>
      </xdr:nvSpPr>
      <xdr:spPr>
        <a:xfrm>
          <a:off x="6194612" y="2178423"/>
          <a:ext cx="2042647" cy="1649505"/>
        </a:xfrm>
        <a:prstGeom prst="borderCallout2">
          <a:avLst>
            <a:gd name="adj1" fmla="val 99741"/>
            <a:gd name="adj2" fmla="val 4318"/>
            <a:gd name="adj3" fmla="val 201192"/>
            <a:gd name="adj4" fmla="val 14551"/>
            <a:gd name="adj5" fmla="val 200985"/>
            <a:gd name="adj6" fmla="val 3108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72000" tIns="36000" rIns="72000" bIns="36000" anchor="t"/>
        <a:lstStyle/>
        <a:p>
          <a:pPr>
            <a:lnSpc>
              <a:spcPts val="1200"/>
            </a:lnSpc>
          </a:pPr>
          <a:r>
            <a:rPr lang="ja-JP" altLang="ja-JP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・「祝日」</a:t>
          </a:r>
          <a:r>
            <a:rPr lang="ja-JP" altLang="en-US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</a:t>
          </a:r>
          <a:r>
            <a:rPr lang="ja-JP" altLang="ja-JP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会社の就業規則等で休日と定めている場合</a:t>
          </a:r>
          <a:r>
            <a:rPr lang="ja-JP" altLang="en-US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でも</a:t>
          </a:r>
          <a:r>
            <a:rPr lang="ja-JP" altLang="ja-JP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、週休日とは別に休日とすることが基本となる</a:t>
          </a:r>
          <a:r>
            <a:rPr lang="ja-JP" altLang="en-US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ため現場閉所日には含めない</a:t>
          </a:r>
          <a:endParaRPr lang="ja-JP" altLang="ja-JP" sz="900" spc="-20" baseline="0">
            <a:solidFill>
              <a:sysClr val="windowText" lastClr="000000"/>
            </a:solidFill>
          </a:endParaRPr>
        </a:p>
        <a:p>
          <a:pPr>
            <a:lnSpc>
              <a:spcPts val="1200"/>
            </a:lnSpc>
          </a:pPr>
          <a:r>
            <a:rPr lang="ja-JP" altLang="ja-JP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・ただし、通常閉所（予定）日が緊急で作業日となった場合等は、振替閉所日</a:t>
          </a:r>
          <a:r>
            <a:rPr lang="ja-JP" altLang="en-US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に充てる</a:t>
          </a:r>
          <a:r>
            <a:rPr lang="ja-JP" altLang="ja-JP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ことを可とする</a:t>
          </a:r>
          <a:endParaRPr lang="en-US" altLang="ja-JP" sz="900" spc="-2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ja-JP" altLang="en-US" sz="900" spc="-2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・なお、現場管理上必要な作業（点検・ﾊﾟﾄﾛｰﾙ等）のみを行う場合は閉所日として扱う　</a:t>
          </a:r>
          <a:endParaRPr lang="ja-JP" altLang="ja-JP" sz="900" spc="-2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58832</xdr:rowOff>
    </xdr:from>
    <xdr:to>
      <xdr:col>46</xdr:col>
      <xdr:colOff>87569</xdr:colOff>
      <xdr:row>33</xdr:row>
      <xdr:rowOff>125990</xdr:rowOff>
    </xdr:to>
    <xdr:sp macro="" textlink="" fLocksText="0">
      <xdr:nvSpPr>
        <xdr:cNvPr id="2" name="吹き出し: 折線 2">
          <a:extLst>
            <a:ext uri="{FF2B5EF4-FFF2-40B4-BE49-F238E27FC236}">
              <a16:creationId xmlns:a16="http://schemas.microsoft.com/office/drawing/2014/main" id="{99EE4D5C-4787-4B7C-9802-B82813D793F0}"/>
            </a:ext>
          </a:extLst>
        </xdr:cNvPr>
        <xdr:cNvSpPr/>
      </xdr:nvSpPr>
      <xdr:spPr>
        <a:xfrm>
          <a:off x="7132320" y="4470812"/>
          <a:ext cx="2068769" cy="1629258"/>
        </a:xfrm>
        <a:prstGeom prst="borderCallout2">
          <a:avLst>
            <a:gd name="adj1" fmla="val 7420"/>
            <a:gd name="adj2" fmla="val -633"/>
            <a:gd name="adj3" fmla="val 7611"/>
            <a:gd name="adj4" fmla="val -12857"/>
            <a:gd name="adj5" fmla="val -157160"/>
            <a:gd name="adj6" fmla="val -5390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900">
              <a:solidFill>
                <a:schemeClr val="tx1"/>
              </a:solidFill>
            </a:rPr>
            <a:t>・４週８休の履行実績の評価は、現場施工期間全体における４週８休の達成状況で判断する。</a:t>
          </a:r>
          <a:endParaRPr lang="en-US" altLang="ja-JP" sz="900">
            <a:solidFill>
              <a:schemeClr val="tx1"/>
            </a:solidFill>
          </a:endParaRPr>
        </a:p>
        <a:p>
          <a:pPr algn="l"/>
          <a:endParaRPr lang="en-US" altLang="ja-JP" sz="9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lang="ja-JP" altLang="en-US" sz="900">
              <a:solidFill>
                <a:schemeClr val="tx1"/>
              </a:solidFill>
            </a:rPr>
            <a:t>・なお、休日の取得に当たっては、労働基準法の規定（使用者は毎週少なくとも１回の休日を与えなければならない等）に留意すること。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146713</xdr:colOff>
      <xdr:row>3</xdr:row>
      <xdr:rowOff>96857</xdr:rowOff>
    </xdr:from>
    <xdr:to>
      <xdr:col>45</xdr:col>
      <xdr:colOff>68536</xdr:colOff>
      <xdr:row>9</xdr:row>
      <xdr:rowOff>85569</xdr:rowOff>
    </xdr:to>
    <xdr:sp macro="" textlink="" fLocksText="0">
      <xdr:nvSpPr>
        <xdr:cNvPr id="3" name="正方形/長方形 3">
          <a:extLst>
            <a:ext uri="{FF2B5EF4-FFF2-40B4-BE49-F238E27FC236}">
              <a16:creationId xmlns:a16="http://schemas.microsoft.com/office/drawing/2014/main" id="{1EA65BE8-EBB3-4742-898C-855DBE8C8D0A}"/>
            </a:ext>
          </a:extLst>
        </xdr:cNvPr>
        <xdr:cNvSpPr/>
      </xdr:nvSpPr>
      <xdr:spPr>
        <a:xfrm>
          <a:off x="6882793" y="896957"/>
          <a:ext cx="2101143" cy="101741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H121"/>
  <sheetViews>
    <sheetView view="pageBreakPreview" zoomScaleNormal="100" zoomScaleSheetLayoutView="100" workbookViewId="0">
      <selection activeCell="AO2" sqref="AO2:AV2"/>
    </sheetView>
  </sheetViews>
  <sheetFormatPr defaultRowHeight="13.2" x14ac:dyDescent="0.2"/>
  <cols>
    <col min="1" max="49" width="3.21875" customWidth="1"/>
    <col min="50" max="51" width="2.88671875" customWidth="1"/>
  </cols>
  <sheetData>
    <row r="1" spans="1:60" ht="26.25" customHeight="1" x14ac:dyDescent="0.2">
      <c r="A1" s="145" t="s">
        <v>141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63"/>
      <c r="S1" s="63"/>
      <c r="T1" s="63"/>
      <c r="U1" s="63"/>
      <c r="Y1" s="81"/>
      <c r="Z1" s="81"/>
      <c r="AA1" s="81"/>
      <c r="AB1" s="81"/>
      <c r="AT1" s="7"/>
      <c r="AU1" s="71" t="s">
        <v>21</v>
      </c>
      <c r="AV1" s="74">
        <v>1</v>
      </c>
      <c r="AX1" s="63" t="s">
        <v>73</v>
      </c>
      <c r="BB1" s="82" t="s">
        <v>51</v>
      </c>
      <c r="BC1" t="s">
        <v>61</v>
      </c>
    </row>
    <row r="2" spans="1:60" ht="15.9" customHeight="1" x14ac:dyDescent="0.2">
      <c r="A2" s="1"/>
      <c r="B2" s="143" t="s">
        <v>5</v>
      </c>
      <c r="C2" s="143"/>
      <c r="D2" s="143"/>
      <c r="E2" s="70" t="s">
        <v>39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 t="s">
        <v>4</v>
      </c>
      <c r="S2" s="143"/>
      <c r="T2" s="70" t="s">
        <v>6</v>
      </c>
      <c r="U2" s="144" t="s">
        <v>60</v>
      </c>
      <c r="V2" s="144"/>
      <c r="W2" s="144"/>
      <c r="X2" s="144"/>
      <c r="Y2" s="144"/>
      <c r="Z2" s="144"/>
      <c r="AA2" s="144"/>
      <c r="AE2" s="63"/>
      <c r="AF2" s="63"/>
      <c r="AG2" s="63"/>
      <c r="AH2" s="63"/>
      <c r="AI2" s="63"/>
      <c r="AJ2" s="63"/>
      <c r="AK2" s="146" t="s">
        <v>71</v>
      </c>
      <c r="AL2" s="146"/>
      <c r="AM2" s="146"/>
      <c r="AN2" s="101" t="s">
        <v>6</v>
      </c>
      <c r="AO2" s="142" t="s">
        <v>72</v>
      </c>
      <c r="AP2" s="142"/>
      <c r="AQ2" s="142"/>
      <c r="AR2" s="142"/>
      <c r="AS2" s="142"/>
      <c r="AT2" s="142"/>
      <c r="AU2" s="142"/>
      <c r="AV2" s="142"/>
      <c r="AW2" s="63"/>
      <c r="AX2" s="63" t="s">
        <v>74</v>
      </c>
      <c r="BB2" s="82" t="s">
        <v>52</v>
      </c>
      <c r="BC2" t="s">
        <v>58</v>
      </c>
    </row>
    <row r="3" spans="1:60" ht="15.9" customHeight="1" x14ac:dyDescent="0.2">
      <c r="B3" s="146" t="s">
        <v>7</v>
      </c>
      <c r="C3" s="146"/>
      <c r="D3" s="146"/>
      <c r="E3" s="70" t="s">
        <v>39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05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6" t="s">
        <v>68</v>
      </c>
      <c r="AH3" s="63"/>
      <c r="AI3" s="63"/>
      <c r="AJ3" s="63"/>
      <c r="AK3" s="146" t="s">
        <v>69</v>
      </c>
      <c r="AL3" s="146"/>
      <c r="AM3" s="146"/>
      <c r="AN3" s="101" t="s">
        <v>6</v>
      </c>
      <c r="AO3" s="63" t="s">
        <v>70</v>
      </c>
      <c r="AP3" s="63"/>
      <c r="AQ3" s="63"/>
      <c r="AR3" s="63"/>
      <c r="AS3" s="63"/>
      <c r="AT3" s="63"/>
      <c r="AU3" s="66"/>
      <c r="AV3" s="63"/>
      <c r="AW3" s="66"/>
      <c r="AX3" s="7"/>
      <c r="BB3" s="82" t="s">
        <v>53</v>
      </c>
      <c r="BC3" t="s">
        <v>57</v>
      </c>
    </row>
    <row r="4" spans="1:60" s="63" customFormat="1" ht="15.9" customHeight="1" x14ac:dyDescent="0.2">
      <c r="B4" s="102"/>
      <c r="C4" s="102"/>
      <c r="D4" s="102"/>
      <c r="E4" s="101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  <c r="AG4" s="66" t="s">
        <v>67</v>
      </c>
      <c r="AU4" s="66"/>
      <c r="AW4" s="66"/>
      <c r="AX4" s="66"/>
      <c r="BB4" s="82"/>
    </row>
    <row r="5" spans="1:60" ht="15.9" customHeight="1" x14ac:dyDescent="0.2">
      <c r="B5" s="62"/>
      <c r="J5" s="68" t="s">
        <v>50</v>
      </c>
      <c r="K5" s="64"/>
      <c r="L5" s="65"/>
      <c r="M5" s="64"/>
      <c r="N5" s="64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7"/>
      <c r="AM5" s="63"/>
      <c r="AN5" s="63"/>
      <c r="AO5" s="63"/>
      <c r="AP5" s="63"/>
      <c r="AQ5" s="63"/>
      <c r="AR5" s="63"/>
      <c r="AS5" s="63"/>
      <c r="AT5" s="66"/>
      <c r="AU5" s="66"/>
      <c r="AW5" s="66"/>
      <c r="AX5" s="7"/>
      <c r="BB5" s="82" t="s">
        <v>54</v>
      </c>
      <c r="BC5" t="s">
        <v>59</v>
      </c>
    </row>
    <row r="6" spans="1:60" ht="15.9" customHeight="1" x14ac:dyDescent="0.2">
      <c r="A6" s="147"/>
      <c r="B6" s="148"/>
      <c r="C6" s="148"/>
      <c r="D6" s="148"/>
      <c r="E6" s="148"/>
      <c r="F6" s="148"/>
      <c r="G6" s="148"/>
      <c r="H6" s="148"/>
      <c r="I6" s="149"/>
      <c r="J6" s="8"/>
      <c r="K6" s="8" t="s">
        <v>8</v>
      </c>
      <c r="L6" s="150">
        <v>1</v>
      </c>
      <c r="M6" s="150"/>
      <c r="N6" s="150"/>
      <c r="O6" s="8" t="s">
        <v>9</v>
      </c>
      <c r="P6" s="8"/>
      <c r="Q6" s="89"/>
      <c r="R6" s="8" t="s">
        <v>8</v>
      </c>
      <c r="S6" s="150">
        <f>L6+1</f>
        <v>2</v>
      </c>
      <c r="T6" s="150"/>
      <c r="U6" s="150"/>
      <c r="V6" s="8" t="s">
        <v>9</v>
      </c>
      <c r="W6" s="57"/>
      <c r="X6" s="8"/>
      <c r="Y6" s="8" t="s">
        <v>8</v>
      </c>
      <c r="Z6" s="150">
        <f>L6+2</f>
        <v>3</v>
      </c>
      <c r="AA6" s="150"/>
      <c r="AB6" s="150"/>
      <c r="AC6" s="8" t="s">
        <v>9</v>
      </c>
      <c r="AD6" s="8"/>
      <c r="AE6" s="89"/>
      <c r="AF6" s="8" t="s">
        <v>8</v>
      </c>
      <c r="AG6" s="150">
        <f>L6+3</f>
        <v>4</v>
      </c>
      <c r="AH6" s="150"/>
      <c r="AI6" s="150"/>
      <c r="AJ6" s="8" t="s">
        <v>9</v>
      </c>
      <c r="AK6" s="57"/>
      <c r="AL6" s="4"/>
      <c r="AM6" s="22" t="s">
        <v>11</v>
      </c>
      <c r="AN6" s="168">
        <f>L6</f>
        <v>1</v>
      </c>
      <c r="AO6" s="168"/>
      <c r="AP6" s="69" t="s">
        <v>12</v>
      </c>
      <c r="AQ6" s="10" t="s">
        <v>13</v>
      </c>
      <c r="AR6" s="22" t="s">
        <v>11</v>
      </c>
      <c r="AS6" s="168">
        <f>AG6</f>
        <v>4</v>
      </c>
      <c r="AT6" s="168"/>
      <c r="AU6" s="9" t="s">
        <v>12</v>
      </c>
      <c r="AV6" s="9"/>
      <c r="AW6" s="3"/>
      <c r="AX6" s="3"/>
      <c r="BB6" s="82" t="s">
        <v>55</v>
      </c>
    </row>
    <row r="7" spans="1:60" ht="15.9" customHeight="1" x14ac:dyDescent="0.2">
      <c r="A7" s="147" t="s">
        <v>47</v>
      </c>
      <c r="B7" s="148"/>
      <c r="C7" s="148"/>
      <c r="D7" s="148"/>
      <c r="E7" s="148"/>
      <c r="F7" s="148"/>
      <c r="G7" s="148"/>
      <c r="H7" s="148"/>
      <c r="I7" s="149"/>
      <c r="J7" s="85"/>
      <c r="K7" s="86" t="b">
        <f>IF(J7="月","火",IF(J7="火","水",IF(J7="水","木",IF(J7="木","金",IF(J7="金","土",IF(J7="土","日",IF(J7="日","月")))))))</f>
        <v>0</v>
      </c>
      <c r="L7" s="86" t="b">
        <f t="shared" ref="L7:AK7" si="0">IF(K7="月","火",IF(K7="火","水",IF(K7="水","木",IF(K7="木","金",IF(K7="金","土",IF(K7="土","日",IF(K7="日","月")))))))</f>
        <v>0</v>
      </c>
      <c r="M7" s="86" t="b">
        <f t="shared" si="0"/>
        <v>0</v>
      </c>
      <c r="N7" s="86" t="b">
        <f t="shared" si="0"/>
        <v>0</v>
      </c>
      <c r="O7" s="86" t="b">
        <f t="shared" si="0"/>
        <v>0</v>
      </c>
      <c r="P7" s="87" t="b">
        <f t="shared" si="0"/>
        <v>0</v>
      </c>
      <c r="Q7" s="90" t="b">
        <f t="shared" si="0"/>
        <v>0</v>
      </c>
      <c r="R7" s="86" t="b">
        <f t="shared" si="0"/>
        <v>0</v>
      </c>
      <c r="S7" s="86" t="b">
        <f t="shared" si="0"/>
        <v>0</v>
      </c>
      <c r="T7" s="86" t="b">
        <f t="shared" si="0"/>
        <v>0</v>
      </c>
      <c r="U7" s="86" t="b">
        <f t="shared" si="0"/>
        <v>0</v>
      </c>
      <c r="V7" s="86" t="b">
        <f t="shared" si="0"/>
        <v>0</v>
      </c>
      <c r="W7" s="86" t="b">
        <f t="shared" si="0"/>
        <v>0</v>
      </c>
      <c r="X7" s="86" t="b">
        <f t="shared" si="0"/>
        <v>0</v>
      </c>
      <c r="Y7" s="86" t="b">
        <f t="shared" si="0"/>
        <v>0</v>
      </c>
      <c r="Z7" s="86" t="b">
        <f t="shared" si="0"/>
        <v>0</v>
      </c>
      <c r="AA7" s="86" t="b">
        <f t="shared" si="0"/>
        <v>0</v>
      </c>
      <c r="AB7" s="86" t="b">
        <f t="shared" si="0"/>
        <v>0</v>
      </c>
      <c r="AC7" s="86" t="b">
        <f t="shared" si="0"/>
        <v>0</v>
      </c>
      <c r="AD7" s="87" t="b">
        <f t="shared" si="0"/>
        <v>0</v>
      </c>
      <c r="AE7" s="90" t="b">
        <f t="shared" si="0"/>
        <v>0</v>
      </c>
      <c r="AF7" s="86" t="b">
        <f t="shared" si="0"/>
        <v>0</v>
      </c>
      <c r="AG7" s="86" t="b">
        <f t="shared" si="0"/>
        <v>0</v>
      </c>
      <c r="AH7" s="86" t="b">
        <f t="shared" si="0"/>
        <v>0</v>
      </c>
      <c r="AI7" s="86" t="b">
        <f t="shared" si="0"/>
        <v>0</v>
      </c>
      <c r="AJ7" s="86" t="b">
        <f t="shared" si="0"/>
        <v>0</v>
      </c>
      <c r="AK7" s="86" t="b">
        <f t="shared" si="0"/>
        <v>0</v>
      </c>
      <c r="AL7" s="4"/>
      <c r="AM7" s="168" t="s">
        <v>14</v>
      </c>
      <c r="AN7" s="168"/>
      <c r="AO7" s="168"/>
      <c r="AP7" s="168"/>
      <c r="AQ7" s="168"/>
      <c r="AR7" s="168"/>
      <c r="AS7" s="168"/>
      <c r="AT7" s="168"/>
      <c r="AU7" s="168"/>
      <c r="AV7" s="168"/>
      <c r="AW7" s="3"/>
      <c r="AX7" s="9"/>
      <c r="BB7" s="82" t="s">
        <v>49</v>
      </c>
    </row>
    <row r="8" spans="1:60" ht="15.9" customHeight="1" thickBot="1" x14ac:dyDescent="0.25">
      <c r="A8" s="169" t="s">
        <v>48</v>
      </c>
      <c r="B8" s="170"/>
      <c r="C8" s="170"/>
      <c r="D8" s="170"/>
      <c r="E8" s="170"/>
      <c r="F8" s="170"/>
      <c r="G8" s="170"/>
      <c r="H8" s="170"/>
      <c r="I8" s="17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BB8" s="82" t="s">
        <v>56</v>
      </c>
    </row>
    <row r="9" spans="1:60" ht="15.9" customHeight="1" thickTop="1" x14ac:dyDescent="0.2">
      <c r="A9" s="175" t="s">
        <v>35</v>
      </c>
      <c r="B9" s="178" t="s">
        <v>46</v>
      </c>
      <c r="C9" s="179"/>
      <c r="D9" s="179"/>
      <c r="E9" s="179"/>
      <c r="F9" s="179"/>
      <c r="G9" s="180"/>
      <c r="H9" s="184" t="s">
        <v>1</v>
      </c>
      <c r="I9" s="185"/>
      <c r="J9" s="83"/>
      <c r="K9" s="54"/>
      <c r="L9" s="45"/>
      <c r="M9" s="47"/>
      <c r="N9" s="47"/>
      <c r="O9" s="47"/>
      <c r="P9" s="55"/>
      <c r="Q9" s="91"/>
      <c r="R9" s="54"/>
      <c r="S9" s="92"/>
      <c r="T9" s="91"/>
      <c r="U9" s="91"/>
      <c r="V9" s="91"/>
      <c r="W9" s="91"/>
      <c r="X9" s="77"/>
      <c r="Y9" s="54"/>
      <c r="Z9" s="45"/>
      <c r="AA9" s="47"/>
      <c r="AB9" s="45"/>
      <c r="AC9" s="45"/>
      <c r="AD9" s="95"/>
      <c r="AE9" s="92"/>
      <c r="AF9" s="54"/>
      <c r="AG9" s="45"/>
      <c r="AH9" s="45"/>
      <c r="AI9" s="45"/>
      <c r="AJ9" s="45"/>
      <c r="AK9" s="48"/>
      <c r="AL9" s="49" t="s">
        <v>44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5"/>
      <c r="BB9" s="82"/>
      <c r="BF9" s="16"/>
      <c r="BG9" s="16"/>
      <c r="BH9" s="16"/>
    </row>
    <row r="10" spans="1:60" ht="15.9" customHeight="1" x14ac:dyDescent="0.2">
      <c r="A10" s="176"/>
      <c r="B10" s="181"/>
      <c r="C10" s="182"/>
      <c r="D10" s="182"/>
      <c r="E10" s="182"/>
      <c r="F10" s="182"/>
      <c r="G10" s="183"/>
      <c r="H10" s="186" t="s">
        <v>2</v>
      </c>
      <c r="I10" s="187"/>
      <c r="J10" s="84"/>
      <c r="K10" s="39"/>
      <c r="L10" s="17"/>
      <c r="M10" s="36"/>
      <c r="N10" s="36"/>
      <c r="O10" s="36"/>
      <c r="P10" s="56"/>
      <c r="Q10" s="93"/>
      <c r="R10" s="39"/>
      <c r="S10" s="94"/>
      <c r="T10" s="93"/>
      <c r="U10" s="93"/>
      <c r="V10" s="93"/>
      <c r="W10" s="93"/>
      <c r="X10" s="78"/>
      <c r="Y10" s="39"/>
      <c r="Z10" s="17"/>
      <c r="AA10" s="36"/>
      <c r="AB10" s="17"/>
      <c r="AC10" s="17"/>
      <c r="AD10" s="96"/>
      <c r="AE10" s="94"/>
      <c r="AF10" s="39"/>
      <c r="AG10" s="17"/>
      <c r="AH10" s="17"/>
      <c r="AI10" s="17"/>
      <c r="AJ10" s="17"/>
      <c r="AK10" s="19"/>
      <c r="AL10" s="38"/>
      <c r="AM10" s="50" t="s">
        <v>62</v>
      </c>
      <c r="AN10" s="51"/>
      <c r="AO10" s="51"/>
      <c r="AP10" s="52"/>
      <c r="AQ10" s="151">
        <f>COUNTIF(J9:AK9,"□")</f>
        <v>0</v>
      </c>
      <c r="AR10" s="152"/>
      <c r="AS10" s="14" t="s">
        <v>0</v>
      </c>
      <c r="AT10" s="16"/>
      <c r="AU10" s="16"/>
      <c r="AV10" s="16"/>
      <c r="AW10" s="16"/>
      <c r="AX10" s="5"/>
      <c r="BF10" s="16"/>
      <c r="BG10" s="5"/>
      <c r="BH10" s="5"/>
    </row>
    <row r="11" spans="1:60" ht="15.9" customHeight="1" thickBot="1" x14ac:dyDescent="0.25">
      <c r="A11" s="176"/>
      <c r="B11" s="153" t="s">
        <v>3</v>
      </c>
      <c r="C11" s="154"/>
      <c r="D11" s="154"/>
      <c r="E11" s="154"/>
      <c r="F11" s="154"/>
      <c r="G11" s="154"/>
      <c r="H11" s="154"/>
      <c r="I11" s="155"/>
      <c r="J11" s="162"/>
      <c r="K11" s="165"/>
      <c r="L11" s="165"/>
      <c r="M11" s="165"/>
      <c r="N11" s="165"/>
      <c r="O11" s="165"/>
      <c r="P11" s="172"/>
      <c r="Q11" s="165"/>
      <c r="R11" s="165"/>
      <c r="S11" s="165"/>
      <c r="T11" s="165"/>
      <c r="U11" s="165"/>
      <c r="V11" s="165"/>
      <c r="W11" s="165"/>
      <c r="X11" s="200"/>
      <c r="Y11" s="165"/>
      <c r="Z11" s="188"/>
      <c r="AA11" s="191"/>
      <c r="AB11" s="188"/>
      <c r="AC11" s="188"/>
      <c r="AD11" s="194"/>
      <c r="AE11" s="197"/>
      <c r="AF11" s="217"/>
      <c r="AG11" s="188"/>
      <c r="AH11" s="188"/>
      <c r="AI11" s="188"/>
      <c r="AJ11" s="220"/>
      <c r="AK11" s="223"/>
      <c r="AL11" s="38"/>
      <c r="AM11" s="59" t="s">
        <v>63</v>
      </c>
      <c r="AN11" s="60"/>
      <c r="AO11" s="60"/>
      <c r="AP11" s="61"/>
      <c r="AQ11" s="208">
        <f>COUNTIF(J9:AK9,"■")</f>
        <v>0</v>
      </c>
      <c r="AR11" s="209"/>
      <c r="AS11" s="26" t="s">
        <v>0</v>
      </c>
      <c r="AT11" s="16"/>
      <c r="AU11" s="16"/>
      <c r="AV11" s="16"/>
      <c r="AW11" s="16"/>
      <c r="AX11" s="16"/>
      <c r="BE11" s="5"/>
      <c r="BF11" s="5"/>
      <c r="BG11" s="5"/>
      <c r="BH11" s="5"/>
    </row>
    <row r="12" spans="1:60" ht="15.9" customHeight="1" thickTop="1" x14ac:dyDescent="0.2">
      <c r="A12" s="176"/>
      <c r="B12" s="156"/>
      <c r="C12" s="157"/>
      <c r="D12" s="157"/>
      <c r="E12" s="157"/>
      <c r="F12" s="157"/>
      <c r="G12" s="157"/>
      <c r="H12" s="157"/>
      <c r="I12" s="158"/>
      <c r="J12" s="163"/>
      <c r="K12" s="166"/>
      <c r="L12" s="166"/>
      <c r="M12" s="166"/>
      <c r="N12" s="166"/>
      <c r="O12" s="166"/>
      <c r="P12" s="173"/>
      <c r="Q12" s="166"/>
      <c r="R12" s="166"/>
      <c r="S12" s="166"/>
      <c r="T12" s="166"/>
      <c r="U12" s="166"/>
      <c r="V12" s="166"/>
      <c r="W12" s="166"/>
      <c r="X12" s="201"/>
      <c r="Y12" s="166"/>
      <c r="Z12" s="189"/>
      <c r="AA12" s="192"/>
      <c r="AB12" s="189"/>
      <c r="AC12" s="189"/>
      <c r="AD12" s="195"/>
      <c r="AE12" s="198"/>
      <c r="AF12" s="218"/>
      <c r="AG12" s="189"/>
      <c r="AH12" s="189"/>
      <c r="AI12" s="189"/>
      <c r="AJ12" s="221"/>
      <c r="AK12" s="224"/>
      <c r="AL12" s="38"/>
      <c r="AM12" s="27" t="s">
        <v>16</v>
      </c>
      <c r="AN12" s="28"/>
      <c r="AO12" s="28"/>
      <c r="AP12" s="29"/>
      <c r="AQ12" s="212">
        <f>SUM(AQ10:AR11)</f>
        <v>0</v>
      </c>
      <c r="AR12" s="213"/>
      <c r="AS12" s="30" t="s">
        <v>10</v>
      </c>
      <c r="AT12" s="205" t="s">
        <v>19</v>
      </c>
      <c r="AU12" s="206"/>
      <c r="AV12" s="207"/>
      <c r="AW12" s="16"/>
      <c r="AX12" s="16"/>
      <c r="BC12" s="5"/>
      <c r="BD12" s="5"/>
      <c r="BE12" s="5"/>
      <c r="BF12" s="16"/>
      <c r="BG12" s="16"/>
      <c r="BH12" s="16"/>
    </row>
    <row r="13" spans="1:60" ht="15.9" customHeight="1" thickBot="1" x14ac:dyDescent="0.25">
      <c r="A13" s="176"/>
      <c r="B13" s="156"/>
      <c r="C13" s="157"/>
      <c r="D13" s="157"/>
      <c r="E13" s="157"/>
      <c r="F13" s="157"/>
      <c r="G13" s="157"/>
      <c r="H13" s="157"/>
      <c r="I13" s="158"/>
      <c r="J13" s="163"/>
      <c r="K13" s="166"/>
      <c r="L13" s="166"/>
      <c r="M13" s="166"/>
      <c r="N13" s="166"/>
      <c r="O13" s="166"/>
      <c r="P13" s="173"/>
      <c r="Q13" s="166"/>
      <c r="R13" s="166"/>
      <c r="S13" s="166"/>
      <c r="T13" s="166"/>
      <c r="U13" s="166"/>
      <c r="V13" s="166"/>
      <c r="W13" s="166"/>
      <c r="X13" s="201"/>
      <c r="Y13" s="166"/>
      <c r="Z13" s="189"/>
      <c r="AA13" s="192"/>
      <c r="AB13" s="189"/>
      <c r="AC13" s="189"/>
      <c r="AD13" s="195"/>
      <c r="AE13" s="198"/>
      <c r="AF13" s="218"/>
      <c r="AG13" s="189"/>
      <c r="AH13" s="189"/>
      <c r="AI13" s="189"/>
      <c r="AJ13" s="221"/>
      <c r="AK13" s="224"/>
      <c r="AL13" s="38"/>
      <c r="AM13" s="32" t="s">
        <v>15</v>
      </c>
      <c r="AN13" s="33"/>
      <c r="AO13" s="33"/>
      <c r="AP13" s="34"/>
      <c r="AQ13" s="208">
        <f>COUNT(J8:AK8)</f>
        <v>0</v>
      </c>
      <c r="AR13" s="209"/>
      <c r="AS13" s="35" t="s">
        <v>10</v>
      </c>
      <c r="AT13" s="210" t="e">
        <f>(AQ12/AQ13)*100</f>
        <v>#DIV/0!</v>
      </c>
      <c r="AU13" s="211"/>
      <c r="AV13" s="75" t="s">
        <v>20</v>
      </c>
      <c r="AW13" s="16"/>
      <c r="AX13" s="16"/>
      <c r="BC13" s="15"/>
      <c r="BD13" s="15"/>
      <c r="BE13" s="16"/>
      <c r="BF13" s="16"/>
      <c r="BG13" s="16"/>
      <c r="BH13" s="16"/>
    </row>
    <row r="14" spans="1:60" ht="15.9" customHeight="1" thickTop="1" x14ac:dyDescent="0.2">
      <c r="A14" s="176"/>
      <c r="B14" s="156"/>
      <c r="C14" s="157"/>
      <c r="D14" s="157"/>
      <c r="E14" s="157"/>
      <c r="F14" s="157"/>
      <c r="G14" s="157"/>
      <c r="H14" s="157"/>
      <c r="I14" s="158"/>
      <c r="J14" s="163"/>
      <c r="K14" s="166"/>
      <c r="L14" s="166"/>
      <c r="M14" s="166"/>
      <c r="N14" s="166"/>
      <c r="O14" s="166"/>
      <c r="P14" s="173"/>
      <c r="Q14" s="166"/>
      <c r="R14" s="166"/>
      <c r="S14" s="166"/>
      <c r="T14" s="166"/>
      <c r="U14" s="166"/>
      <c r="V14" s="166"/>
      <c r="W14" s="166"/>
      <c r="X14" s="201"/>
      <c r="Y14" s="166"/>
      <c r="Z14" s="189"/>
      <c r="AA14" s="192"/>
      <c r="AB14" s="189"/>
      <c r="AC14" s="189"/>
      <c r="AD14" s="195"/>
      <c r="AE14" s="198"/>
      <c r="AF14" s="218"/>
      <c r="AG14" s="189"/>
      <c r="AH14" s="189"/>
      <c r="AI14" s="189"/>
      <c r="AJ14" s="221"/>
      <c r="AK14" s="224"/>
      <c r="AL14" s="53" t="s">
        <v>45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BC14" s="16"/>
      <c r="BD14" s="16"/>
      <c r="BE14" s="3"/>
      <c r="BF14" s="2"/>
      <c r="BG14" s="2"/>
      <c r="BH14" s="2"/>
    </row>
    <row r="15" spans="1:60" ht="15.9" customHeight="1" x14ac:dyDescent="0.2">
      <c r="A15" s="176"/>
      <c r="B15" s="156"/>
      <c r="C15" s="157"/>
      <c r="D15" s="157"/>
      <c r="E15" s="157"/>
      <c r="F15" s="157"/>
      <c r="G15" s="157"/>
      <c r="H15" s="157"/>
      <c r="I15" s="158"/>
      <c r="J15" s="163"/>
      <c r="K15" s="166"/>
      <c r="L15" s="166"/>
      <c r="M15" s="166"/>
      <c r="N15" s="166"/>
      <c r="O15" s="166"/>
      <c r="P15" s="173"/>
      <c r="Q15" s="166"/>
      <c r="R15" s="166"/>
      <c r="S15" s="166"/>
      <c r="T15" s="166"/>
      <c r="U15" s="166"/>
      <c r="V15" s="166"/>
      <c r="W15" s="166"/>
      <c r="X15" s="201"/>
      <c r="Y15" s="166"/>
      <c r="Z15" s="189"/>
      <c r="AA15" s="192"/>
      <c r="AB15" s="189"/>
      <c r="AC15" s="189"/>
      <c r="AD15" s="195"/>
      <c r="AE15" s="198"/>
      <c r="AF15" s="218"/>
      <c r="AG15" s="189"/>
      <c r="AH15" s="189"/>
      <c r="AI15" s="189"/>
      <c r="AJ15" s="221"/>
      <c r="AK15" s="224"/>
      <c r="AL15" s="38"/>
      <c r="AM15" s="11" t="s">
        <v>62</v>
      </c>
      <c r="AN15" s="12"/>
      <c r="AO15" s="12"/>
      <c r="AP15" s="13"/>
      <c r="AQ15" s="151">
        <f>COUNTIF(J10:AK10,"□")</f>
        <v>0</v>
      </c>
      <c r="AR15" s="152"/>
      <c r="AS15" s="14" t="s">
        <v>0</v>
      </c>
      <c r="AT15" s="16"/>
      <c r="AU15" s="16"/>
      <c r="AV15" s="16"/>
      <c r="AW15" s="16"/>
      <c r="AX15" s="16"/>
      <c r="BC15" s="6"/>
      <c r="BD15" s="6"/>
      <c r="BE15" s="3"/>
      <c r="BF15" s="20"/>
      <c r="BG15" s="20"/>
      <c r="BH15" s="20"/>
    </row>
    <row r="16" spans="1:60" ht="15.9" customHeight="1" thickBot="1" x14ac:dyDescent="0.25">
      <c r="A16" s="176"/>
      <c r="B16" s="156"/>
      <c r="C16" s="157"/>
      <c r="D16" s="157"/>
      <c r="E16" s="157"/>
      <c r="F16" s="157"/>
      <c r="G16" s="157"/>
      <c r="H16" s="157"/>
      <c r="I16" s="158"/>
      <c r="J16" s="163"/>
      <c r="K16" s="166"/>
      <c r="L16" s="166"/>
      <c r="M16" s="166"/>
      <c r="N16" s="166"/>
      <c r="O16" s="166"/>
      <c r="P16" s="173"/>
      <c r="Q16" s="166"/>
      <c r="R16" s="166"/>
      <c r="S16" s="166"/>
      <c r="T16" s="166"/>
      <c r="U16" s="166"/>
      <c r="V16" s="166"/>
      <c r="W16" s="166"/>
      <c r="X16" s="201"/>
      <c r="Y16" s="166"/>
      <c r="Z16" s="189"/>
      <c r="AA16" s="192"/>
      <c r="AB16" s="189"/>
      <c r="AC16" s="189"/>
      <c r="AD16" s="195"/>
      <c r="AE16" s="198"/>
      <c r="AF16" s="218"/>
      <c r="AG16" s="189"/>
      <c r="AH16" s="189"/>
      <c r="AI16" s="189"/>
      <c r="AJ16" s="221"/>
      <c r="AK16" s="224"/>
      <c r="AL16" s="38"/>
      <c r="AM16" s="23" t="s">
        <v>63</v>
      </c>
      <c r="AN16" s="24"/>
      <c r="AO16" s="24"/>
      <c r="AP16" s="25"/>
      <c r="AQ16" s="208">
        <f>COUNTIF(J10:AK10,"■")</f>
        <v>0</v>
      </c>
      <c r="AR16" s="209"/>
      <c r="AS16" s="26" t="s">
        <v>0</v>
      </c>
      <c r="AT16" s="16"/>
      <c r="AU16" s="16"/>
      <c r="AV16" s="16"/>
      <c r="AW16" s="16"/>
      <c r="AX16" s="16"/>
      <c r="AY16" s="15"/>
      <c r="AZ16" s="15"/>
      <c r="BA16" s="15"/>
      <c r="BB16" s="6"/>
      <c r="BC16" s="6"/>
      <c r="BD16" s="6"/>
      <c r="BE16" s="3"/>
      <c r="BF16" s="20"/>
      <c r="BG16" s="20"/>
      <c r="BH16" s="20"/>
    </row>
    <row r="17" spans="1:50" ht="15.9" customHeight="1" thickTop="1" x14ac:dyDescent="0.2">
      <c r="A17" s="176"/>
      <c r="B17" s="156"/>
      <c r="C17" s="157"/>
      <c r="D17" s="157"/>
      <c r="E17" s="157"/>
      <c r="F17" s="157"/>
      <c r="G17" s="157"/>
      <c r="H17" s="157"/>
      <c r="I17" s="158"/>
      <c r="J17" s="163"/>
      <c r="K17" s="166"/>
      <c r="L17" s="166"/>
      <c r="M17" s="166"/>
      <c r="N17" s="166"/>
      <c r="O17" s="166"/>
      <c r="P17" s="173"/>
      <c r="Q17" s="166"/>
      <c r="R17" s="166"/>
      <c r="S17" s="166"/>
      <c r="T17" s="166"/>
      <c r="U17" s="166"/>
      <c r="V17" s="166"/>
      <c r="W17" s="166"/>
      <c r="X17" s="201"/>
      <c r="Y17" s="166"/>
      <c r="Z17" s="189"/>
      <c r="AA17" s="192"/>
      <c r="AB17" s="189"/>
      <c r="AC17" s="189"/>
      <c r="AD17" s="195"/>
      <c r="AE17" s="198"/>
      <c r="AF17" s="218"/>
      <c r="AG17" s="189"/>
      <c r="AH17" s="189"/>
      <c r="AI17" s="189"/>
      <c r="AJ17" s="221"/>
      <c r="AK17" s="224"/>
      <c r="AL17" s="38"/>
      <c r="AM17" s="27" t="s">
        <v>16</v>
      </c>
      <c r="AN17" s="28"/>
      <c r="AO17" s="28"/>
      <c r="AP17" s="29"/>
      <c r="AQ17" s="212">
        <f>SUM(AQ15:AR16)</f>
        <v>0</v>
      </c>
      <c r="AR17" s="213"/>
      <c r="AS17" s="30" t="s">
        <v>10</v>
      </c>
      <c r="AT17" s="214" t="s">
        <v>19</v>
      </c>
      <c r="AU17" s="215"/>
      <c r="AV17" s="216"/>
      <c r="AW17" s="16"/>
      <c r="AX17" s="16"/>
    </row>
    <row r="18" spans="1:50" ht="15.9" customHeight="1" thickBot="1" x14ac:dyDescent="0.25">
      <c r="A18" s="177"/>
      <c r="B18" s="159"/>
      <c r="C18" s="160"/>
      <c r="D18" s="160"/>
      <c r="E18" s="160"/>
      <c r="F18" s="160"/>
      <c r="G18" s="160"/>
      <c r="H18" s="160"/>
      <c r="I18" s="161"/>
      <c r="J18" s="164"/>
      <c r="K18" s="167"/>
      <c r="L18" s="167"/>
      <c r="M18" s="167"/>
      <c r="N18" s="167"/>
      <c r="O18" s="167"/>
      <c r="P18" s="174"/>
      <c r="Q18" s="167"/>
      <c r="R18" s="167"/>
      <c r="S18" s="167"/>
      <c r="T18" s="167"/>
      <c r="U18" s="167"/>
      <c r="V18" s="167"/>
      <c r="W18" s="167"/>
      <c r="X18" s="202"/>
      <c r="Y18" s="167"/>
      <c r="Z18" s="190"/>
      <c r="AA18" s="193"/>
      <c r="AB18" s="190"/>
      <c r="AC18" s="190"/>
      <c r="AD18" s="196"/>
      <c r="AE18" s="199"/>
      <c r="AF18" s="219"/>
      <c r="AG18" s="190"/>
      <c r="AH18" s="190"/>
      <c r="AI18" s="190"/>
      <c r="AJ18" s="222"/>
      <c r="AK18" s="225"/>
      <c r="AL18" s="38"/>
      <c r="AM18" s="32" t="s">
        <v>15</v>
      </c>
      <c r="AN18" s="33"/>
      <c r="AO18" s="33"/>
      <c r="AP18" s="34"/>
      <c r="AQ18" s="208">
        <f>COUNT(J8:AK8)</f>
        <v>0</v>
      </c>
      <c r="AR18" s="209"/>
      <c r="AS18" s="35" t="s">
        <v>10</v>
      </c>
      <c r="AT18" s="203" t="e">
        <f>(AQ17/AQ18)*100</f>
        <v>#DIV/0!</v>
      </c>
      <c r="AU18" s="204"/>
      <c r="AV18" s="76" t="s">
        <v>20</v>
      </c>
      <c r="AW18" s="16"/>
      <c r="AX18" s="16"/>
    </row>
    <row r="19" spans="1:50" s="2" customFormat="1" ht="15.9" customHeight="1" thickTop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8" t="s">
        <v>50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50" s="16" customFormat="1" ht="15.9" customHeight="1" x14ac:dyDescent="0.2">
      <c r="A20" s="147"/>
      <c r="B20" s="148"/>
      <c r="C20" s="148"/>
      <c r="D20" s="148"/>
      <c r="E20" s="148"/>
      <c r="F20" s="148"/>
      <c r="G20" s="148"/>
      <c r="H20" s="148"/>
      <c r="I20" s="149"/>
      <c r="J20" s="8"/>
      <c r="K20" s="8" t="s">
        <v>8</v>
      </c>
      <c r="L20" s="150">
        <f>L6+4</f>
        <v>5</v>
      </c>
      <c r="M20" s="150"/>
      <c r="N20" s="150"/>
      <c r="O20" s="8" t="s">
        <v>9</v>
      </c>
      <c r="P20" s="8"/>
      <c r="Q20" s="89"/>
      <c r="R20" s="8" t="s">
        <v>8</v>
      </c>
      <c r="S20" s="150">
        <f>L6+5</f>
        <v>6</v>
      </c>
      <c r="T20" s="150"/>
      <c r="U20" s="150"/>
      <c r="V20" s="8" t="s">
        <v>9</v>
      </c>
      <c r="W20" s="57"/>
      <c r="X20" s="8"/>
      <c r="Y20" s="8" t="s">
        <v>8</v>
      </c>
      <c r="Z20" s="150">
        <f>L6+6</f>
        <v>7</v>
      </c>
      <c r="AA20" s="150"/>
      <c r="AB20" s="150"/>
      <c r="AC20" s="8" t="s">
        <v>9</v>
      </c>
      <c r="AD20" s="8"/>
      <c r="AE20" s="89"/>
      <c r="AF20" s="8" t="s">
        <v>8</v>
      </c>
      <c r="AG20" s="150">
        <f>L6+7</f>
        <v>8</v>
      </c>
      <c r="AH20" s="150"/>
      <c r="AI20" s="150"/>
      <c r="AJ20" s="8" t="s">
        <v>9</v>
      </c>
      <c r="AK20" s="57"/>
      <c r="AL20" s="4"/>
      <c r="AM20" s="22" t="s">
        <v>11</v>
      </c>
      <c r="AN20" s="168">
        <f>L20</f>
        <v>5</v>
      </c>
      <c r="AO20" s="168"/>
      <c r="AP20" s="69" t="s">
        <v>12</v>
      </c>
      <c r="AQ20" s="10" t="s">
        <v>13</v>
      </c>
      <c r="AR20" s="22" t="s">
        <v>11</v>
      </c>
      <c r="AS20" s="168">
        <f>AG20</f>
        <v>8</v>
      </c>
      <c r="AT20" s="168"/>
      <c r="AU20" s="9" t="s">
        <v>12</v>
      </c>
      <c r="AV20" s="9"/>
      <c r="AW20" s="3"/>
    </row>
    <row r="21" spans="1:50" s="2" customFormat="1" ht="15.9" customHeight="1" x14ac:dyDescent="0.2">
      <c r="A21" s="147" t="s">
        <v>47</v>
      </c>
      <c r="B21" s="148"/>
      <c r="C21" s="148"/>
      <c r="D21" s="148"/>
      <c r="E21" s="148"/>
      <c r="F21" s="148"/>
      <c r="G21" s="148"/>
      <c r="H21" s="148"/>
      <c r="I21" s="149"/>
      <c r="J21" s="86" t="b">
        <f>IF(AK7="月","火",IF(AK7="火","水",IF(AK7="水","木",IF(AK7="木","金",IF(AK7="金","土",IF(AK7="土","日",IF(AK7="日","月")))))))</f>
        <v>0</v>
      </c>
      <c r="K21" s="86" t="b">
        <f>IF(J21="月","火",IF(J21="火","水",IF(J21="水","木",IF(J21="木","金",IF(J21="金","土",IF(J21="土","日",IF(J21="日","月")))))))</f>
        <v>0</v>
      </c>
      <c r="L21" s="86" t="b">
        <f t="shared" ref="L21:AK21" si="1">IF(K21="月","火",IF(K21="火","水",IF(K21="水","木",IF(K21="木","金",IF(K21="金","土",IF(K21="土","日",IF(K21="日","月")))))))</f>
        <v>0</v>
      </c>
      <c r="M21" s="86" t="b">
        <f t="shared" si="1"/>
        <v>0</v>
      </c>
      <c r="N21" s="86" t="b">
        <f t="shared" si="1"/>
        <v>0</v>
      </c>
      <c r="O21" s="86" t="b">
        <f t="shared" si="1"/>
        <v>0</v>
      </c>
      <c r="P21" s="87" t="b">
        <f t="shared" si="1"/>
        <v>0</v>
      </c>
      <c r="Q21" s="90" t="b">
        <f t="shared" si="1"/>
        <v>0</v>
      </c>
      <c r="R21" s="86" t="b">
        <f t="shared" si="1"/>
        <v>0</v>
      </c>
      <c r="S21" s="86" t="b">
        <f t="shared" si="1"/>
        <v>0</v>
      </c>
      <c r="T21" s="86" t="b">
        <f t="shared" si="1"/>
        <v>0</v>
      </c>
      <c r="U21" s="86" t="b">
        <f t="shared" si="1"/>
        <v>0</v>
      </c>
      <c r="V21" s="86" t="b">
        <f t="shared" si="1"/>
        <v>0</v>
      </c>
      <c r="W21" s="86" t="b">
        <f t="shared" si="1"/>
        <v>0</v>
      </c>
      <c r="X21" s="86" t="b">
        <f t="shared" si="1"/>
        <v>0</v>
      </c>
      <c r="Y21" s="86" t="b">
        <f t="shared" si="1"/>
        <v>0</v>
      </c>
      <c r="Z21" s="86" t="b">
        <f t="shared" si="1"/>
        <v>0</v>
      </c>
      <c r="AA21" s="86" t="b">
        <f t="shared" si="1"/>
        <v>0</v>
      </c>
      <c r="AB21" s="86" t="b">
        <f t="shared" si="1"/>
        <v>0</v>
      </c>
      <c r="AC21" s="86" t="b">
        <f t="shared" si="1"/>
        <v>0</v>
      </c>
      <c r="AD21" s="87" t="b">
        <f t="shared" si="1"/>
        <v>0</v>
      </c>
      <c r="AE21" s="90" t="b">
        <f t="shared" si="1"/>
        <v>0</v>
      </c>
      <c r="AF21" s="86" t="b">
        <f t="shared" si="1"/>
        <v>0</v>
      </c>
      <c r="AG21" s="86" t="b">
        <f t="shared" si="1"/>
        <v>0</v>
      </c>
      <c r="AH21" s="86" t="b">
        <f t="shared" si="1"/>
        <v>0</v>
      </c>
      <c r="AI21" s="86" t="b">
        <f t="shared" si="1"/>
        <v>0</v>
      </c>
      <c r="AJ21" s="86" t="b">
        <f t="shared" si="1"/>
        <v>0</v>
      </c>
      <c r="AK21" s="86" t="b">
        <f t="shared" si="1"/>
        <v>0</v>
      </c>
      <c r="AL21" s="4"/>
      <c r="AM21" s="168" t="s">
        <v>14</v>
      </c>
      <c r="AN21" s="168"/>
      <c r="AO21" s="168"/>
      <c r="AP21" s="168"/>
      <c r="AQ21" s="168"/>
      <c r="AR21" s="168"/>
      <c r="AS21" s="168"/>
      <c r="AT21" s="168"/>
      <c r="AU21" s="168"/>
      <c r="AV21" s="168"/>
      <c r="AW21" s="3"/>
    </row>
    <row r="22" spans="1:50" s="2" customFormat="1" ht="15.9" customHeight="1" thickBot="1" x14ac:dyDescent="0.25">
      <c r="A22" s="169" t="s">
        <v>48</v>
      </c>
      <c r="B22" s="170"/>
      <c r="C22" s="170"/>
      <c r="D22" s="170"/>
      <c r="E22" s="170"/>
      <c r="F22" s="170"/>
      <c r="G22" s="170"/>
      <c r="H22" s="170"/>
      <c r="I22" s="171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50" s="2" customFormat="1" ht="15.9" customHeight="1" thickTop="1" x14ac:dyDescent="0.2">
      <c r="A23" s="175" t="s">
        <v>35</v>
      </c>
      <c r="B23" s="178" t="s">
        <v>46</v>
      </c>
      <c r="C23" s="179"/>
      <c r="D23" s="179"/>
      <c r="E23" s="179"/>
      <c r="F23" s="179"/>
      <c r="G23" s="180"/>
      <c r="H23" s="184" t="s">
        <v>1</v>
      </c>
      <c r="I23" s="185"/>
      <c r="J23" s="83"/>
      <c r="K23" s="54"/>
      <c r="L23" s="45"/>
      <c r="M23" s="47"/>
      <c r="N23" s="47"/>
      <c r="O23" s="47"/>
      <c r="P23" s="97"/>
      <c r="Q23" s="91"/>
      <c r="R23" s="54"/>
      <c r="S23" s="92"/>
      <c r="T23" s="91"/>
      <c r="U23" s="91"/>
      <c r="V23" s="91"/>
      <c r="W23" s="91"/>
      <c r="X23" s="77"/>
      <c r="Y23" s="54"/>
      <c r="Z23" s="45"/>
      <c r="AA23" s="47"/>
      <c r="AB23" s="45"/>
      <c r="AC23" s="45"/>
      <c r="AD23" s="95"/>
      <c r="AE23" s="92"/>
      <c r="AF23" s="54"/>
      <c r="AG23" s="45"/>
      <c r="AH23" s="45"/>
      <c r="AI23" s="45"/>
      <c r="AJ23" s="45"/>
      <c r="AK23" s="48"/>
      <c r="AL23" s="49" t="s">
        <v>44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50" s="2" customFormat="1" ht="15.9" customHeight="1" x14ac:dyDescent="0.2">
      <c r="A24" s="176"/>
      <c r="B24" s="181"/>
      <c r="C24" s="182"/>
      <c r="D24" s="182"/>
      <c r="E24" s="182"/>
      <c r="F24" s="182"/>
      <c r="G24" s="183"/>
      <c r="H24" s="186" t="s">
        <v>2</v>
      </c>
      <c r="I24" s="187"/>
      <c r="J24" s="84"/>
      <c r="K24" s="39"/>
      <c r="L24" s="17"/>
      <c r="M24" s="36"/>
      <c r="N24" s="36"/>
      <c r="O24" s="36"/>
      <c r="P24" s="98"/>
      <c r="Q24" s="93"/>
      <c r="R24" s="39"/>
      <c r="S24" s="94"/>
      <c r="T24" s="93"/>
      <c r="U24" s="93"/>
      <c r="V24" s="93"/>
      <c r="W24" s="93"/>
      <c r="X24" s="78"/>
      <c r="Y24" s="39"/>
      <c r="Z24" s="17"/>
      <c r="AA24" s="36"/>
      <c r="AB24" s="17"/>
      <c r="AC24" s="17"/>
      <c r="AD24" s="96"/>
      <c r="AE24" s="94"/>
      <c r="AF24" s="39"/>
      <c r="AG24" s="17"/>
      <c r="AH24" s="17"/>
      <c r="AI24" s="17"/>
      <c r="AJ24" s="17"/>
      <c r="AK24" s="19"/>
      <c r="AL24" s="38"/>
      <c r="AM24" s="50" t="s">
        <v>62</v>
      </c>
      <c r="AN24" s="51"/>
      <c r="AO24" s="51"/>
      <c r="AP24" s="52"/>
      <c r="AQ24" s="151">
        <f>COUNTIF(J23:AK23,"□")</f>
        <v>0</v>
      </c>
      <c r="AR24" s="152"/>
      <c r="AS24" s="14" t="s">
        <v>0</v>
      </c>
      <c r="AT24" s="16"/>
      <c r="AU24" s="16"/>
      <c r="AV24" s="16"/>
      <c r="AW24" s="16"/>
    </row>
    <row r="25" spans="1:50" s="2" customFormat="1" ht="15.9" customHeight="1" thickBot="1" x14ac:dyDescent="0.25">
      <c r="A25" s="176"/>
      <c r="B25" s="153" t="s">
        <v>3</v>
      </c>
      <c r="C25" s="154"/>
      <c r="D25" s="154"/>
      <c r="E25" s="154"/>
      <c r="F25" s="154"/>
      <c r="G25" s="154"/>
      <c r="H25" s="154"/>
      <c r="I25" s="155"/>
      <c r="J25" s="226"/>
      <c r="K25" s="220"/>
      <c r="L25" s="188"/>
      <c r="M25" s="188"/>
      <c r="N25" s="188"/>
      <c r="O25" s="220"/>
      <c r="P25" s="194"/>
      <c r="Q25" s="220"/>
      <c r="R25" s="220"/>
      <c r="S25" s="188"/>
      <c r="T25" s="188"/>
      <c r="U25" s="188"/>
      <c r="V25" s="188"/>
      <c r="W25" s="188"/>
      <c r="X25" s="229"/>
      <c r="Y25" s="220"/>
      <c r="Z25" s="188"/>
      <c r="AA25" s="232"/>
      <c r="AB25" s="188"/>
      <c r="AC25" s="188"/>
      <c r="AD25" s="194"/>
      <c r="AE25" s="232"/>
      <c r="AF25" s="220"/>
      <c r="AG25" s="220"/>
      <c r="AH25" s="188"/>
      <c r="AI25" s="232"/>
      <c r="AJ25" s="188"/>
      <c r="AK25" s="235"/>
      <c r="AL25" s="38"/>
      <c r="AM25" s="59" t="s">
        <v>63</v>
      </c>
      <c r="AN25" s="60"/>
      <c r="AO25" s="60"/>
      <c r="AP25" s="61"/>
      <c r="AQ25" s="208">
        <f>COUNTIF(J23:AK23,"■")</f>
        <v>0</v>
      </c>
      <c r="AR25" s="209"/>
      <c r="AS25" s="26" t="s">
        <v>0</v>
      </c>
      <c r="AT25" s="16"/>
      <c r="AU25" s="16"/>
      <c r="AV25" s="16"/>
      <c r="AW25" s="16"/>
    </row>
    <row r="26" spans="1:50" s="2" customFormat="1" ht="15.9" customHeight="1" thickTop="1" x14ac:dyDescent="0.2">
      <c r="A26" s="176"/>
      <c r="B26" s="156"/>
      <c r="C26" s="157"/>
      <c r="D26" s="157"/>
      <c r="E26" s="157"/>
      <c r="F26" s="157"/>
      <c r="G26" s="157"/>
      <c r="H26" s="157"/>
      <c r="I26" s="158"/>
      <c r="J26" s="227"/>
      <c r="K26" s="221"/>
      <c r="L26" s="189"/>
      <c r="M26" s="189"/>
      <c r="N26" s="189"/>
      <c r="O26" s="221"/>
      <c r="P26" s="195"/>
      <c r="Q26" s="221"/>
      <c r="R26" s="221"/>
      <c r="S26" s="189"/>
      <c r="T26" s="189"/>
      <c r="U26" s="189"/>
      <c r="V26" s="189"/>
      <c r="W26" s="189"/>
      <c r="X26" s="230"/>
      <c r="Y26" s="221"/>
      <c r="Z26" s="189"/>
      <c r="AA26" s="233"/>
      <c r="AB26" s="189"/>
      <c r="AC26" s="189"/>
      <c r="AD26" s="195"/>
      <c r="AE26" s="233"/>
      <c r="AF26" s="221"/>
      <c r="AG26" s="221"/>
      <c r="AH26" s="189"/>
      <c r="AI26" s="233"/>
      <c r="AJ26" s="189"/>
      <c r="AK26" s="236"/>
      <c r="AL26" s="38"/>
      <c r="AM26" s="27" t="s">
        <v>16</v>
      </c>
      <c r="AN26" s="28"/>
      <c r="AO26" s="28"/>
      <c r="AP26" s="29"/>
      <c r="AQ26" s="212">
        <f>SUM(AQ24:AR25)</f>
        <v>0</v>
      </c>
      <c r="AR26" s="213"/>
      <c r="AS26" s="30" t="s">
        <v>10</v>
      </c>
      <c r="AT26" s="205" t="s">
        <v>19</v>
      </c>
      <c r="AU26" s="206"/>
      <c r="AV26" s="207"/>
      <c r="AW26" s="16"/>
    </row>
    <row r="27" spans="1:50" s="2" customFormat="1" ht="15.9" customHeight="1" thickBot="1" x14ac:dyDescent="0.25">
      <c r="A27" s="176"/>
      <c r="B27" s="156"/>
      <c r="C27" s="157"/>
      <c r="D27" s="157"/>
      <c r="E27" s="157"/>
      <c r="F27" s="157"/>
      <c r="G27" s="157"/>
      <c r="H27" s="157"/>
      <c r="I27" s="158"/>
      <c r="J27" s="227"/>
      <c r="K27" s="221"/>
      <c r="L27" s="189"/>
      <c r="M27" s="189"/>
      <c r="N27" s="189"/>
      <c r="O27" s="221"/>
      <c r="P27" s="195"/>
      <c r="Q27" s="221"/>
      <c r="R27" s="221"/>
      <c r="S27" s="189"/>
      <c r="T27" s="189"/>
      <c r="U27" s="189"/>
      <c r="V27" s="189"/>
      <c r="W27" s="189"/>
      <c r="X27" s="230"/>
      <c r="Y27" s="221"/>
      <c r="Z27" s="189"/>
      <c r="AA27" s="233"/>
      <c r="AB27" s="189"/>
      <c r="AC27" s="189"/>
      <c r="AD27" s="195"/>
      <c r="AE27" s="233"/>
      <c r="AF27" s="221"/>
      <c r="AG27" s="221"/>
      <c r="AH27" s="189"/>
      <c r="AI27" s="233"/>
      <c r="AJ27" s="189"/>
      <c r="AK27" s="236"/>
      <c r="AL27" s="38"/>
      <c r="AM27" s="32" t="s">
        <v>15</v>
      </c>
      <c r="AN27" s="33"/>
      <c r="AO27" s="33"/>
      <c r="AP27" s="34"/>
      <c r="AQ27" s="208">
        <f>COUNT(J22:AK22)</f>
        <v>0</v>
      </c>
      <c r="AR27" s="209"/>
      <c r="AS27" s="35" t="s">
        <v>10</v>
      </c>
      <c r="AT27" s="210" t="e">
        <f>(AQ26/AQ27)*100</f>
        <v>#DIV/0!</v>
      </c>
      <c r="AU27" s="211"/>
      <c r="AV27" s="75" t="s">
        <v>20</v>
      </c>
      <c r="AW27" s="16"/>
    </row>
    <row r="28" spans="1:50" s="2" customFormat="1" ht="18" customHeight="1" thickTop="1" x14ac:dyDescent="0.2">
      <c r="A28" s="176"/>
      <c r="B28" s="156"/>
      <c r="C28" s="157"/>
      <c r="D28" s="157"/>
      <c r="E28" s="157"/>
      <c r="F28" s="157"/>
      <c r="G28" s="157"/>
      <c r="H28" s="157"/>
      <c r="I28" s="158"/>
      <c r="J28" s="227"/>
      <c r="K28" s="221"/>
      <c r="L28" s="189"/>
      <c r="M28" s="189"/>
      <c r="N28" s="189"/>
      <c r="O28" s="221"/>
      <c r="P28" s="195"/>
      <c r="Q28" s="221"/>
      <c r="R28" s="221"/>
      <c r="S28" s="189"/>
      <c r="T28" s="189"/>
      <c r="U28" s="189"/>
      <c r="V28" s="189"/>
      <c r="W28" s="189"/>
      <c r="X28" s="230"/>
      <c r="Y28" s="221"/>
      <c r="Z28" s="189"/>
      <c r="AA28" s="233"/>
      <c r="AB28" s="189"/>
      <c r="AC28" s="189"/>
      <c r="AD28" s="195"/>
      <c r="AE28" s="233"/>
      <c r="AF28" s="221"/>
      <c r="AG28" s="221"/>
      <c r="AH28" s="189"/>
      <c r="AI28" s="233"/>
      <c r="AJ28" s="189"/>
      <c r="AK28" s="236"/>
      <c r="AL28" s="53" t="s">
        <v>45</v>
      </c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50" ht="15.9" customHeight="1" x14ac:dyDescent="0.2">
      <c r="A29" s="176"/>
      <c r="B29" s="156"/>
      <c r="C29" s="157"/>
      <c r="D29" s="157"/>
      <c r="E29" s="157"/>
      <c r="F29" s="157"/>
      <c r="G29" s="157"/>
      <c r="H29" s="157"/>
      <c r="I29" s="158"/>
      <c r="J29" s="227"/>
      <c r="K29" s="221"/>
      <c r="L29" s="189"/>
      <c r="M29" s="189"/>
      <c r="N29" s="189"/>
      <c r="O29" s="221"/>
      <c r="P29" s="195"/>
      <c r="Q29" s="221"/>
      <c r="R29" s="221"/>
      <c r="S29" s="189"/>
      <c r="T29" s="189"/>
      <c r="U29" s="189"/>
      <c r="V29" s="189"/>
      <c r="W29" s="189"/>
      <c r="X29" s="230"/>
      <c r="Y29" s="221"/>
      <c r="Z29" s="189"/>
      <c r="AA29" s="233"/>
      <c r="AB29" s="189"/>
      <c r="AC29" s="189"/>
      <c r="AD29" s="195"/>
      <c r="AE29" s="233"/>
      <c r="AF29" s="221"/>
      <c r="AG29" s="221"/>
      <c r="AH29" s="189"/>
      <c r="AI29" s="233"/>
      <c r="AJ29" s="189"/>
      <c r="AK29" s="236"/>
      <c r="AL29" s="38"/>
      <c r="AM29" s="11" t="s">
        <v>62</v>
      </c>
      <c r="AN29" s="12"/>
      <c r="AO29" s="12"/>
      <c r="AP29" s="13"/>
      <c r="AQ29" s="151">
        <f>COUNTIF(J24:AK24,"□")</f>
        <v>0</v>
      </c>
      <c r="AR29" s="152"/>
      <c r="AS29" s="14" t="s">
        <v>0</v>
      </c>
      <c r="AT29" s="16"/>
      <c r="AU29" s="16"/>
      <c r="AV29" s="16"/>
      <c r="AW29" s="16"/>
    </row>
    <row r="30" spans="1:50" ht="15.9" customHeight="1" thickBot="1" x14ac:dyDescent="0.25">
      <c r="A30" s="176"/>
      <c r="B30" s="156"/>
      <c r="C30" s="157"/>
      <c r="D30" s="157"/>
      <c r="E30" s="157"/>
      <c r="F30" s="157"/>
      <c r="G30" s="157"/>
      <c r="H30" s="157"/>
      <c r="I30" s="158"/>
      <c r="J30" s="227"/>
      <c r="K30" s="221"/>
      <c r="L30" s="189"/>
      <c r="M30" s="189"/>
      <c r="N30" s="189"/>
      <c r="O30" s="221"/>
      <c r="P30" s="195"/>
      <c r="Q30" s="221"/>
      <c r="R30" s="221"/>
      <c r="S30" s="189"/>
      <c r="T30" s="189"/>
      <c r="U30" s="189"/>
      <c r="V30" s="189"/>
      <c r="W30" s="189"/>
      <c r="X30" s="230"/>
      <c r="Y30" s="221"/>
      <c r="Z30" s="189"/>
      <c r="AA30" s="233"/>
      <c r="AB30" s="189"/>
      <c r="AC30" s="189"/>
      <c r="AD30" s="195"/>
      <c r="AE30" s="233"/>
      <c r="AF30" s="221"/>
      <c r="AG30" s="221"/>
      <c r="AH30" s="189"/>
      <c r="AI30" s="233"/>
      <c r="AJ30" s="189"/>
      <c r="AK30" s="236"/>
      <c r="AL30" s="38"/>
      <c r="AM30" s="23" t="s">
        <v>63</v>
      </c>
      <c r="AN30" s="24"/>
      <c r="AO30" s="24"/>
      <c r="AP30" s="25"/>
      <c r="AQ30" s="208">
        <f>COUNTIF(J24:AK24,"■")</f>
        <v>0</v>
      </c>
      <c r="AR30" s="209"/>
      <c r="AS30" s="26" t="s">
        <v>0</v>
      </c>
      <c r="AT30" s="16"/>
      <c r="AU30" s="16"/>
      <c r="AV30" s="16"/>
      <c r="AW30" s="16"/>
    </row>
    <row r="31" spans="1:50" ht="15.9" customHeight="1" thickTop="1" x14ac:dyDescent="0.2">
      <c r="A31" s="176"/>
      <c r="B31" s="156"/>
      <c r="C31" s="157"/>
      <c r="D31" s="157"/>
      <c r="E31" s="157"/>
      <c r="F31" s="157"/>
      <c r="G31" s="157"/>
      <c r="H31" s="157"/>
      <c r="I31" s="158"/>
      <c r="J31" s="227"/>
      <c r="K31" s="221"/>
      <c r="L31" s="189"/>
      <c r="M31" s="189"/>
      <c r="N31" s="189"/>
      <c r="O31" s="221"/>
      <c r="P31" s="195"/>
      <c r="Q31" s="221"/>
      <c r="R31" s="221"/>
      <c r="S31" s="189"/>
      <c r="T31" s="189"/>
      <c r="U31" s="189"/>
      <c r="V31" s="189"/>
      <c r="W31" s="189"/>
      <c r="X31" s="230"/>
      <c r="Y31" s="221"/>
      <c r="Z31" s="189"/>
      <c r="AA31" s="233"/>
      <c r="AB31" s="189"/>
      <c r="AC31" s="189"/>
      <c r="AD31" s="195"/>
      <c r="AE31" s="233"/>
      <c r="AF31" s="221"/>
      <c r="AG31" s="221"/>
      <c r="AH31" s="189"/>
      <c r="AI31" s="233"/>
      <c r="AJ31" s="189"/>
      <c r="AK31" s="236"/>
      <c r="AL31" s="38"/>
      <c r="AM31" s="27" t="s">
        <v>16</v>
      </c>
      <c r="AN31" s="28"/>
      <c r="AO31" s="28"/>
      <c r="AP31" s="29"/>
      <c r="AQ31" s="212">
        <f>SUM(AQ29:AR30)</f>
        <v>0</v>
      </c>
      <c r="AR31" s="213"/>
      <c r="AS31" s="30" t="s">
        <v>10</v>
      </c>
      <c r="AT31" s="214" t="s">
        <v>19</v>
      </c>
      <c r="AU31" s="215"/>
      <c r="AV31" s="216"/>
      <c r="AW31" s="16"/>
    </row>
    <row r="32" spans="1:50" ht="15.9" customHeight="1" thickBot="1" x14ac:dyDescent="0.25">
      <c r="A32" s="177"/>
      <c r="B32" s="159"/>
      <c r="C32" s="160"/>
      <c r="D32" s="160"/>
      <c r="E32" s="160"/>
      <c r="F32" s="160"/>
      <c r="G32" s="160"/>
      <c r="H32" s="160"/>
      <c r="I32" s="161"/>
      <c r="J32" s="228"/>
      <c r="K32" s="222"/>
      <c r="L32" s="190"/>
      <c r="M32" s="190"/>
      <c r="N32" s="190"/>
      <c r="O32" s="222"/>
      <c r="P32" s="196"/>
      <c r="Q32" s="222"/>
      <c r="R32" s="222"/>
      <c r="S32" s="190"/>
      <c r="T32" s="190"/>
      <c r="U32" s="190"/>
      <c r="V32" s="190"/>
      <c r="W32" s="190"/>
      <c r="X32" s="231"/>
      <c r="Y32" s="222"/>
      <c r="Z32" s="190"/>
      <c r="AA32" s="234"/>
      <c r="AB32" s="190"/>
      <c r="AC32" s="190"/>
      <c r="AD32" s="196"/>
      <c r="AE32" s="234"/>
      <c r="AF32" s="222"/>
      <c r="AG32" s="222"/>
      <c r="AH32" s="190"/>
      <c r="AI32" s="234"/>
      <c r="AJ32" s="190"/>
      <c r="AK32" s="237"/>
      <c r="AL32" s="38"/>
      <c r="AM32" s="32" t="s">
        <v>15</v>
      </c>
      <c r="AN32" s="33"/>
      <c r="AO32" s="33"/>
      <c r="AP32" s="34"/>
      <c r="AQ32" s="208">
        <f>COUNT(J22:AK22)</f>
        <v>0</v>
      </c>
      <c r="AR32" s="209"/>
      <c r="AS32" s="35" t="s">
        <v>10</v>
      </c>
      <c r="AT32" s="203" t="e">
        <f>(AQ31/AQ32)*100</f>
        <v>#DIV/0!</v>
      </c>
      <c r="AU32" s="204"/>
      <c r="AV32" s="76" t="s">
        <v>20</v>
      </c>
      <c r="AW32" s="16"/>
    </row>
    <row r="33" spans="1:53" ht="15.9" customHeight="1" thickTop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 t="s">
        <v>50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53" ht="15.9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9"/>
      <c r="J34" s="8"/>
      <c r="K34" s="8" t="s">
        <v>8</v>
      </c>
      <c r="L34" s="150">
        <f>L6+8</f>
        <v>9</v>
      </c>
      <c r="M34" s="150"/>
      <c r="N34" s="150"/>
      <c r="O34" s="8" t="s">
        <v>9</v>
      </c>
      <c r="P34" s="8"/>
      <c r="Q34" s="89"/>
      <c r="R34" s="8" t="s">
        <v>8</v>
      </c>
      <c r="S34" s="150">
        <f>L6+9</f>
        <v>10</v>
      </c>
      <c r="T34" s="150"/>
      <c r="U34" s="150"/>
      <c r="V34" s="8" t="s">
        <v>9</v>
      </c>
      <c r="W34" s="57"/>
      <c r="X34" s="8"/>
      <c r="Y34" s="8" t="s">
        <v>8</v>
      </c>
      <c r="Z34" s="150">
        <f>L6+10</f>
        <v>11</v>
      </c>
      <c r="AA34" s="150"/>
      <c r="AB34" s="150"/>
      <c r="AC34" s="8" t="s">
        <v>9</v>
      </c>
      <c r="AD34" s="8"/>
      <c r="AE34" s="89"/>
      <c r="AF34" s="8" t="s">
        <v>8</v>
      </c>
      <c r="AG34" s="150">
        <f>L6+11</f>
        <v>12</v>
      </c>
      <c r="AH34" s="150"/>
      <c r="AI34" s="150"/>
      <c r="AJ34" s="8" t="s">
        <v>9</v>
      </c>
      <c r="AK34" s="57"/>
      <c r="AL34" s="4"/>
      <c r="AM34" s="22" t="s">
        <v>11</v>
      </c>
      <c r="AN34" s="168">
        <f>L34</f>
        <v>9</v>
      </c>
      <c r="AO34" s="168"/>
      <c r="AP34" s="69" t="s">
        <v>12</v>
      </c>
      <c r="AQ34" s="10" t="s">
        <v>13</v>
      </c>
      <c r="AR34" s="22" t="s">
        <v>11</v>
      </c>
      <c r="AS34" s="168">
        <f>AG34</f>
        <v>12</v>
      </c>
      <c r="AT34" s="168"/>
      <c r="AU34" s="9" t="s">
        <v>12</v>
      </c>
      <c r="AV34" s="9"/>
      <c r="AW34" s="3"/>
    </row>
    <row r="35" spans="1:53" ht="15.9" customHeight="1" x14ac:dyDescent="0.2">
      <c r="A35" s="147" t="s">
        <v>47</v>
      </c>
      <c r="B35" s="148"/>
      <c r="C35" s="148"/>
      <c r="D35" s="148"/>
      <c r="E35" s="148"/>
      <c r="F35" s="148"/>
      <c r="G35" s="148"/>
      <c r="H35" s="148"/>
      <c r="I35" s="149"/>
      <c r="J35" s="86" t="b">
        <f>IF(AK21="月","火",IF(AK21="火","水",IF(AK21="水","木",IF(AK21="木","金",IF(AK21="金","土",IF(AK21="土","日",IF(AK21="日","月")))))))</f>
        <v>0</v>
      </c>
      <c r="K35" s="86" t="b">
        <f>IF(J35="月","火",IF(J35="火","水",IF(J35="水","木",IF(J35="木","金",IF(J35="金","土",IF(J35="土","日",IF(J35="日","月")))))))</f>
        <v>0</v>
      </c>
      <c r="L35" s="86" t="b">
        <f t="shared" ref="L35:AK35" si="2">IF(K35="月","火",IF(K35="火","水",IF(K35="水","木",IF(K35="木","金",IF(K35="金","土",IF(K35="土","日",IF(K35="日","月")))))))</f>
        <v>0</v>
      </c>
      <c r="M35" s="86" t="b">
        <f t="shared" si="2"/>
        <v>0</v>
      </c>
      <c r="N35" s="86" t="b">
        <f t="shared" si="2"/>
        <v>0</v>
      </c>
      <c r="O35" s="86" t="b">
        <f t="shared" si="2"/>
        <v>0</v>
      </c>
      <c r="P35" s="87" t="b">
        <f t="shared" si="2"/>
        <v>0</v>
      </c>
      <c r="Q35" s="90" t="b">
        <f t="shared" si="2"/>
        <v>0</v>
      </c>
      <c r="R35" s="86" t="b">
        <f t="shared" si="2"/>
        <v>0</v>
      </c>
      <c r="S35" s="86" t="b">
        <f t="shared" si="2"/>
        <v>0</v>
      </c>
      <c r="T35" s="86" t="b">
        <f t="shared" si="2"/>
        <v>0</v>
      </c>
      <c r="U35" s="86" t="b">
        <f t="shared" si="2"/>
        <v>0</v>
      </c>
      <c r="V35" s="86" t="b">
        <f t="shared" si="2"/>
        <v>0</v>
      </c>
      <c r="W35" s="86" t="b">
        <f t="shared" si="2"/>
        <v>0</v>
      </c>
      <c r="X35" s="86" t="b">
        <f t="shared" si="2"/>
        <v>0</v>
      </c>
      <c r="Y35" s="86" t="b">
        <f t="shared" si="2"/>
        <v>0</v>
      </c>
      <c r="Z35" s="86" t="b">
        <f t="shared" si="2"/>
        <v>0</v>
      </c>
      <c r="AA35" s="86" t="b">
        <f t="shared" si="2"/>
        <v>0</v>
      </c>
      <c r="AB35" s="86" t="b">
        <f t="shared" si="2"/>
        <v>0</v>
      </c>
      <c r="AC35" s="86" t="b">
        <f t="shared" si="2"/>
        <v>0</v>
      </c>
      <c r="AD35" s="87" t="b">
        <f t="shared" si="2"/>
        <v>0</v>
      </c>
      <c r="AE35" s="90" t="b">
        <f t="shared" si="2"/>
        <v>0</v>
      </c>
      <c r="AF35" s="86" t="b">
        <f t="shared" si="2"/>
        <v>0</v>
      </c>
      <c r="AG35" s="86" t="b">
        <f t="shared" si="2"/>
        <v>0</v>
      </c>
      <c r="AH35" s="86" t="b">
        <f t="shared" si="2"/>
        <v>0</v>
      </c>
      <c r="AI35" s="86" t="b">
        <f t="shared" si="2"/>
        <v>0</v>
      </c>
      <c r="AJ35" s="86" t="b">
        <f t="shared" si="2"/>
        <v>0</v>
      </c>
      <c r="AK35" s="86" t="b">
        <f t="shared" si="2"/>
        <v>0</v>
      </c>
      <c r="AL35" s="4"/>
      <c r="AM35" s="168" t="s">
        <v>14</v>
      </c>
      <c r="AN35" s="168"/>
      <c r="AO35" s="168"/>
      <c r="AP35" s="168"/>
      <c r="AQ35" s="168"/>
      <c r="AR35" s="168"/>
      <c r="AS35" s="168"/>
      <c r="AT35" s="168"/>
      <c r="AU35" s="168"/>
      <c r="AV35" s="168"/>
      <c r="AW35" s="3"/>
    </row>
    <row r="36" spans="1:53" ht="15.9" customHeight="1" thickBot="1" x14ac:dyDescent="0.25">
      <c r="A36" s="169" t="s">
        <v>48</v>
      </c>
      <c r="B36" s="170"/>
      <c r="C36" s="170"/>
      <c r="D36" s="170"/>
      <c r="E36" s="170"/>
      <c r="F36" s="170"/>
      <c r="G36" s="170"/>
      <c r="H36" s="170"/>
      <c r="I36" s="17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53" ht="15.9" customHeight="1" thickTop="1" x14ac:dyDescent="0.2">
      <c r="A37" s="175" t="s">
        <v>35</v>
      </c>
      <c r="B37" s="178" t="s">
        <v>46</v>
      </c>
      <c r="C37" s="179"/>
      <c r="D37" s="179"/>
      <c r="E37" s="179"/>
      <c r="F37" s="179"/>
      <c r="G37" s="180"/>
      <c r="H37" s="184" t="s">
        <v>1</v>
      </c>
      <c r="I37" s="185"/>
      <c r="J37" s="83"/>
      <c r="K37" s="54"/>
      <c r="L37" s="45"/>
      <c r="M37" s="47"/>
      <c r="N37" s="47"/>
      <c r="O37" s="47"/>
      <c r="P37" s="97"/>
      <c r="Q37" s="91"/>
      <c r="R37" s="54"/>
      <c r="S37" s="92"/>
      <c r="T37" s="91"/>
      <c r="U37" s="91"/>
      <c r="V37" s="91"/>
      <c r="W37" s="91"/>
      <c r="X37" s="77"/>
      <c r="Y37" s="54"/>
      <c r="Z37" s="45"/>
      <c r="AA37" s="47"/>
      <c r="AB37" s="45"/>
      <c r="AC37" s="45"/>
      <c r="AD37" s="95"/>
      <c r="AE37" s="92"/>
      <c r="AF37" s="54"/>
      <c r="AG37" s="45"/>
      <c r="AH37" s="45"/>
      <c r="AI37" s="45"/>
      <c r="AJ37" s="45"/>
      <c r="AK37" s="48"/>
      <c r="AL37" s="49" t="s">
        <v>44</v>
      </c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53" ht="15.9" customHeight="1" x14ac:dyDescent="0.2">
      <c r="A38" s="176"/>
      <c r="B38" s="181"/>
      <c r="C38" s="182"/>
      <c r="D38" s="182"/>
      <c r="E38" s="182"/>
      <c r="F38" s="182"/>
      <c r="G38" s="183"/>
      <c r="H38" s="186" t="s">
        <v>2</v>
      </c>
      <c r="I38" s="187"/>
      <c r="J38" s="84"/>
      <c r="K38" s="39"/>
      <c r="L38" s="17"/>
      <c r="M38" s="36"/>
      <c r="N38" s="36"/>
      <c r="O38" s="36"/>
      <c r="P38" s="98"/>
      <c r="Q38" s="93"/>
      <c r="R38" s="39"/>
      <c r="S38" s="94"/>
      <c r="T38" s="93"/>
      <c r="U38" s="93"/>
      <c r="V38" s="93"/>
      <c r="W38" s="93"/>
      <c r="X38" s="78"/>
      <c r="Y38" s="39"/>
      <c r="Z38" s="17"/>
      <c r="AA38" s="36"/>
      <c r="AB38" s="17"/>
      <c r="AC38" s="17"/>
      <c r="AD38" s="96"/>
      <c r="AE38" s="94"/>
      <c r="AF38" s="39"/>
      <c r="AG38" s="17"/>
      <c r="AH38" s="17"/>
      <c r="AI38" s="17"/>
      <c r="AJ38" s="17"/>
      <c r="AK38" s="19"/>
      <c r="AL38" s="38"/>
      <c r="AM38" s="50" t="s">
        <v>62</v>
      </c>
      <c r="AN38" s="51"/>
      <c r="AO38" s="51"/>
      <c r="AP38" s="52"/>
      <c r="AQ38" s="151">
        <f>COUNTIF(J37:AK37,"□")</f>
        <v>0</v>
      </c>
      <c r="AR38" s="152"/>
      <c r="AS38" s="14" t="s">
        <v>0</v>
      </c>
      <c r="AT38" s="16"/>
      <c r="AU38" s="16"/>
      <c r="AV38" s="16"/>
      <c r="AW38" s="16"/>
    </row>
    <row r="39" spans="1:53" ht="15.9" customHeight="1" thickBot="1" x14ac:dyDescent="0.25">
      <c r="A39" s="176"/>
      <c r="B39" s="153" t="s">
        <v>3</v>
      </c>
      <c r="C39" s="154"/>
      <c r="D39" s="154"/>
      <c r="E39" s="154"/>
      <c r="F39" s="154"/>
      <c r="G39" s="154"/>
      <c r="H39" s="154"/>
      <c r="I39" s="155"/>
      <c r="J39" s="226"/>
      <c r="K39" s="217"/>
      <c r="L39" s="188"/>
      <c r="M39" s="188"/>
      <c r="N39" s="188"/>
      <c r="O39" s="188"/>
      <c r="P39" s="194"/>
      <c r="Q39" s="188"/>
      <c r="R39" s="188"/>
      <c r="S39" s="188"/>
      <c r="T39" s="220"/>
      <c r="U39" s="220"/>
      <c r="V39" s="220"/>
      <c r="W39" s="188"/>
      <c r="X39" s="226"/>
      <c r="Y39" s="188"/>
      <c r="Z39" s="188"/>
      <c r="AA39" s="191"/>
      <c r="AB39" s="165"/>
      <c r="AC39" s="172"/>
      <c r="AD39" s="194"/>
      <c r="AE39" s="197"/>
      <c r="AF39" s="217"/>
      <c r="AG39" s="188"/>
      <c r="AH39" s="188"/>
      <c r="AI39" s="188"/>
      <c r="AJ39" s="188"/>
      <c r="AK39" s="188"/>
      <c r="AL39" s="38"/>
      <c r="AM39" s="59" t="s">
        <v>63</v>
      </c>
      <c r="AN39" s="60"/>
      <c r="AO39" s="60"/>
      <c r="AP39" s="61"/>
      <c r="AQ39" s="208">
        <f>COUNTIF(J37:AK37,"■")</f>
        <v>0</v>
      </c>
      <c r="AR39" s="209"/>
      <c r="AS39" s="26" t="s">
        <v>0</v>
      </c>
      <c r="AT39" s="16"/>
      <c r="AU39" s="16"/>
      <c r="AV39" s="16"/>
      <c r="AW39" s="16"/>
    </row>
    <row r="40" spans="1:53" ht="15.9" customHeight="1" thickTop="1" x14ac:dyDescent="0.2">
      <c r="A40" s="176"/>
      <c r="B40" s="156"/>
      <c r="C40" s="157"/>
      <c r="D40" s="157"/>
      <c r="E40" s="157"/>
      <c r="F40" s="157"/>
      <c r="G40" s="157"/>
      <c r="H40" s="157"/>
      <c r="I40" s="158"/>
      <c r="J40" s="227"/>
      <c r="K40" s="218"/>
      <c r="L40" s="189"/>
      <c r="M40" s="189"/>
      <c r="N40" s="189"/>
      <c r="O40" s="189"/>
      <c r="P40" s="195"/>
      <c r="Q40" s="189"/>
      <c r="R40" s="189"/>
      <c r="S40" s="189"/>
      <c r="T40" s="221"/>
      <c r="U40" s="221"/>
      <c r="V40" s="221"/>
      <c r="W40" s="189"/>
      <c r="X40" s="227"/>
      <c r="Y40" s="189"/>
      <c r="Z40" s="189"/>
      <c r="AA40" s="192"/>
      <c r="AB40" s="166"/>
      <c r="AC40" s="173"/>
      <c r="AD40" s="195"/>
      <c r="AE40" s="198"/>
      <c r="AF40" s="218"/>
      <c r="AG40" s="189"/>
      <c r="AH40" s="189"/>
      <c r="AI40" s="189"/>
      <c r="AJ40" s="189"/>
      <c r="AK40" s="189"/>
      <c r="AL40" s="38"/>
      <c r="AM40" s="27" t="s">
        <v>16</v>
      </c>
      <c r="AN40" s="28"/>
      <c r="AO40" s="28"/>
      <c r="AP40" s="29"/>
      <c r="AQ40" s="212">
        <f>SUM(AQ38:AR39)</f>
        <v>0</v>
      </c>
      <c r="AR40" s="213"/>
      <c r="AS40" s="30" t="s">
        <v>10</v>
      </c>
      <c r="AT40" s="205" t="s">
        <v>19</v>
      </c>
      <c r="AU40" s="206"/>
      <c r="AV40" s="207"/>
      <c r="AW40" s="16"/>
      <c r="AX40" s="6" t="s">
        <v>34</v>
      </c>
    </row>
    <row r="41" spans="1:53" ht="15.9" customHeight="1" thickBot="1" x14ac:dyDescent="0.25">
      <c r="A41" s="176"/>
      <c r="B41" s="156"/>
      <c r="C41" s="157"/>
      <c r="D41" s="157"/>
      <c r="E41" s="157"/>
      <c r="F41" s="157"/>
      <c r="G41" s="157"/>
      <c r="H41" s="157"/>
      <c r="I41" s="158"/>
      <c r="J41" s="227"/>
      <c r="K41" s="218"/>
      <c r="L41" s="189"/>
      <c r="M41" s="189"/>
      <c r="N41" s="189"/>
      <c r="O41" s="189"/>
      <c r="P41" s="195"/>
      <c r="Q41" s="189"/>
      <c r="R41" s="189"/>
      <c r="S41" s="189"/>
      <c r="T41" s="221"/>
      <c r="U41" s="221"/>
      <c r="V41" s="221"/>
      <c r="W41" s="189"/>
      <c r="X41" s="227"/>
      <c r="Y41" s="189"/>
      <c r="Z41" s="189"/>
      <c r="AA41" s="192"/>
      <c r="AB41" s="166"/>
      <c r="AC41" s="173"/>
      <c r="AD41" s="195"/>
      <c r="AE41" s="198"/>
      <c r="AF41" s="218"/>
      <c r="AG41" s="189"/>
      <c r="AH41" s="189"/>
      <c r="AI41" s="189"/>
      <c r="AJ41" s="189"/>
      <c r="AK41" s="189"/>
      <c r="AL41" s="38"/>
      <c r="AM41" s="32" t="s">
        <v>15</v>
      </c>
      <c r="AN41" s="33"/>
      <c r="AO41" s="33"/>
      <c r="AP41" s="34"/>
      <c r="AQ41" s="208">
        <f>COUNT(J36:AK36)</f>
        <v>0</v>
      </c>
      <c r="AR41" s="209"/>
      <c r="AS41" s="35" t="s">
        <v>10</v>
      </c>
      <c r="AT41" s="210" t="e">
        <f>(AQ40/AQ41)*100</f>
        <v>#DIV/0!</v>
      </c>
      <c r="AU41" s="211"/>
      <c r="AV41" s="75" t="s">
        <v>20</v>
      </c>
      <c r="AW41" s="16"/>
      <c r="AX41" s="5" t="s">
        <v>29</v>
      </c>
    </row>
    <row r="42" spans="1:53" ht="15.9" customHeight="1" thickTop="1" x14ac:dyDescent="0.2">
      <c r="A42" s="176"/>
      <c r="B42" s="156"/>
      <c r="C42" s="157"/>
      <c r="D42" s="157"/>
      <c r="E42" s="157"/>
      <c r="F42" s="157"/>
      <c r="G42" s="157"/>
      <c r="H42" s="157"/>
      <c r="I42" s="158"/>
      <c r="J42" s="227"/>
      <c r="K42" s="218"/>
      <c r="L42" s="189"/>
      <c r="M42" s="189"/>
      <c r="N42" s="189"/>
      <c r="O42" s="189"/>
      <c r="P42" s="195"/>
      <c r="Q42" s="189"/>
      <c r="R42" s="189"/>
      <c r="S42" s="189"/>
      <c r="T42" s="221"/>
      <c r="U42" s="221"/>
      <c r="V42" s="221"/>
      <c r="W42" s="189"/>
      <c r="X42" s="227"/>
      <c r="Y42" s="189"/>
      <c r="Z42" s="189"/>
      <c r="AA42" s="192"/>
      <c r="AB42" s="166"/>
      <c r="AC42" s="173"/>
      <c r="AD42" s="195"/>
      <c r="AE42" s="198"/>
      <c r="AF42" s="218"/>
      <c r="AG42" s="189"/>
      <c r="AH42" s="189"/>
      <c r="AI42" s="189"/>
      <c r="AJ42" s="189"/>
      <c r="AK42" s="189"/>
      <c r="AL42" s="53" t="s">
        <v>45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5" t="s">
        <v>31</v>
      </c>
    </row>
    <row r="43" spans="1:53" ht="15.9" customHeight="1" x14ac:dyDescent="0.2">
      <c r="A43" s="176"/>
      <c r="B43" s="156"/>
      <c r="C43" s="157"/>
      <c r="D43" s="157"/>
      <c r="E43" s="157"/>
      <c r="F43" s="157"/>
      <c r="G43" s="157"/>
      <c r="H43" s="157"/>
      <c r="I43" s="158"/>
      <c r="J43" s="227"/>
      <c r="K43" s="218"/>
      <c r="L43" s="189"/>
      <c r="M43" s="189"/>
      <c r="N43" s="189"/>
      <c r="O43" s="189"/>
      <c r="P43" s="195"/>
      <c r="Q43" s="189"/>
      <c r="R43" s="189"/>
      <c r="S43" s="189"/>
      <c r="T43" s="221"/>
      <c r="U43" s="221"/>
      <c r="V43" s="221"/>
      <c r="W43" s="189"/>
      <c r="X43" s="227"/>
      <c r="Y43" s="189"/>
      <c r="Z43" s="189"/>
      <c r="AA43" s="192"/>
      <c r="AB43" s="166"/>
      <c r="AC43" s="173"/>
      <c r="AD43" s="195"/>
      <c r="AE43" s="198"/>
      <c r="AF43" s="218"/>
      <c r="AG43" s="189"/>
      <c r="AH43" s="189"/>
      <c r="AI43" s="189"/>
      <c r="AJ43" s="189"/>
      <c r="AK43" s="189"/>
      <c r="AL43" s="38"/>
      <c r="AM43" s="11" t="s">
        <v>62</v>
      </c>
      <c r="AN43" s="12"/>
      <c r="AO43" s="12"/>
      <c r="AP43" s="13"/>
      <c r="AQ43" s="151">
        <f>COUNTIF(J38:AK38,"□")</f>
        <v>0</v>
      </c>
      <c r="AR43" s="152"/>
      <c r="AS43" s="14" t="s">
        <v>0</v>
      </c>
      <c r="AT43" s="16"/>
      <c r="AU43" s="16"/>
      <c r="AV43" s="16"/>
      <c r="AW43" s="16"/>
      <c r="AX43" s="15" t="s">
        <v>28</v>
      </c>
      <c r="AY43" s="5"/>
      <c r="AZ43" s="5"/>
      <c r="BA43" s="5"/>
    </row>
    <row r="44" spans="1:53" ht="15.9" customHeight="1" thickBot="1" x14ac:dyDescent="0.25">
      <c r="A44" s="176"/>
      <c r="B44" s="156"/>
      <c r="C44" s="157"/>
      <c r="D44" s="157"/>
      <c r="E44" s="157"/>
      <c r="F44" s="157"/>
      <c r="G44" s="157"/>
      <c r="H44" s="157"/>
      <c r="I44" s="158"/>
      <c r="J44" s="227"/>
      <c r="K44" s="218"/>
      <c r="L44" s="189"/>
      <c r="M44" s="189"/>
      <c r="N44" s="189"/>
      <c r="O44" s="189"/>
      <c r="P44" s="195"/>
      <c r="Q44" s="189"/>
      <c r="R44" s="189"/>
      <c r="S44" s="189"/>
      <c r="T44" s="221"/>
      <c r="U44" s="221"/>
      <c r="V44" s="221"/>
      <c r="W44" s="189"/>
      <c r="X44" s="227"/>
      <c r="Y44" s="189"/>
      <c r="Z44" s="189"/>
      <c r="AA44" s="192"/>
      <c r="AB44" s="166"/>
      <c r="AC44" s="173"/>
      <c r="AD44" s="195"/>
      <c r="AE44" s="198"/>
      <c r="AF44" s="218"/>
      <c r="AG44" s="189"/>
      <c r="AH44" s="189"/>
      <c r="AI44" s="189"/>
      <c r="AJ44" s="189"/>
      <c r="AK44" s="189"/>
      <c r="AL44" s="38"/>
      <c r="AM44" s="23" t="s">
        <v>63</v>
      </c>
      <c r="AN44" s="24"/>
      <c r="AO44" s="24"/>
      <c r="AP44" s="25"/>
      <c r="AQ44" s="208">
        <f>COUNTIF(J38:AK38,"■")</f>
        <v>0</v>
      </c>
      <c r="AR44" s="209"/>
      <c r="AS44" s="26" t="s">
        <v>0</v>
      </c>
      <c r="AT44" s="16"/>
      <c r="AU44" s="16"/>
      <c r="AV44" s="16"/>
      <c r="AW44" s="16"/>
      <c r="AX44" s="15" t="s">
        <v>32</v>
      </c>
      <c r="AY44" s="15"/>
      <c r="AZ44" s="15"/>
      <c r="BA44" s="15"/>
    </row>
    <row r="45" spans="1:53" ht="15.9" customHeight="1" thickTop="1" x14ac:dyDescent="0.2">
      <c r="A45" s="176"/>
      <c r="B45" s="156"/>
      <c r="C45" s="157"/>
      <c r="D45" s="157"/>
      <c r="E45" s="157"/>
      <c r="F45" s="157"/>
      <c r="G45" s="157"/>
      <c r="H45" s="157"/>
      <c r="I45" s="158"/>
      <c r="J45" s="227"/>
      <c r="K45" s="218"/>
      <c r="L45" s="189"/>
      <c r="M45" s="189"/>
      <c r="N45" s="189"/>
      <c r="O45" s="189"/>
      <c r="P45" s="195"/>
      <c r="Q45" s="189"/>
      <c r="R45" s="189"/>
      <c r="S45" s="189"/>
      <c r="T45" s="221"/>
      <c r="U45" s="221"/>
      <c r="V45" s="221"/>
      <c r="W45" s="189"/>
      <c r="X45" s="227"/>
      <c r="Y45" s="189"/>
      <c r="Z45" s="189"/>
      <c r="AA45" s="192"/>
      <c r="AB45" s="166"/>
      <c r="AC45" s="173"/>
      <c r="AD45" s="195"/>
      <c r="AE45" s="198"/>
      <c r="AF45" s="218"/>
      <c r="AG45" s="189"/>
      <c r="AH45" s="189"/>
      <c r="AI45" s="189"/>
      <c r="AJ45" s="189"/>
      <c r="AK45" s="189"/>
      <c r="AL45" s="38"/>
      <c r="AM45" s="27" t="s">
        <v>16</v>
      </c>
      <c r="AN45" s="28"/>
      <c r="AO45" s="28"/>
      <c r="AP45" s="29"/>
      <c r="AQ45" s="212">
        <f>SUM(AQ43:AR44)</f>
        <v>0</v>
      </c>
      <c r="AR45" s="213"/>
      <c r="AS45" s="30" t="s">
        <v>10</v>
      </c>
      <c r="AT45" s="214" t="s">
        <v>19</v>
      </c>
      <c r="AU45" s="215"/>
      <c r="AV45" s="216"/>
      <c r="AW45" s="16"/>
      <c r="AX45" s="6" t="s">
        <v>30</v>
      </c>
      <c r="AY45" s="16"/>
      <c r="AZ45" s="16"/>
      <c r="BA45" s="16"/>
    </row>
    <row r="46" spans="1:53" ht="15.9" customHeight="1" thickBot="1" x14ac:dyDescent="0.25">
      <c r="A46" s="177"/>
      <c r="B46" s="159"/>
      <c r="C46" s="160"/>
      <c r="D46" s="160"/>
      <c r="E46" s="160"/>
      <c r="F46" s="160"/>
      <c r="G46" s="160"/>
      <c r="H46" s="160"/>
      <c r="I46" s="161"/>
      <c r="J46" s="228"/>
      <c r="K46" s="219"/>
      <c r="L46" s="190"/>
      <c r="M46" s="190"/>
      <c r="N46" s="190"/>
      <c r="O46" s="190"/>
      <c r="P46" s="196"/>
      <c r="Q46" s="190"/>
      <c r="R46" s="190"/>
      <c r="S46" s="190"/>
      <c r="T46" s="222"/>
      <c r="U46" s="222"/>
      <c r="V46" s="222"/>
      <c r="W46" s="190"/>
      <c r="X46" s="228"/>
      <c r="Y46" s="190"/>
      <c r="Z46" s="190"/>
      <c r="AA46" s="193"/>
      <c r="AB46" s="167"/>
      <c r="AC46" s="174"/>
      <c r="AD46" s="196"/>
      <c r="AE46" s="199"/>
      <c r="AF46" s="219"/>
      <c r="AG46" s="190"/>
      <c r="AH46" s="190"/>
      <c r="AI46" s="190"/>
      <c r="AJ46" s="190"/>
      <c r="AK46" s="190"/>
      <c r="AL46" s="38"/>
      <c r="AM46" s="32" t="s">
        <v>15</v>
      </c>
      <c r="AN46" s="33"/>
      <c r="AO46" s="33"/>
      <c r="AP46" s="34"/>
      <c r="AQ46" s="208">
        <f>COUNT(J36:AK36)</f>
        <v>0</v>
      </c>
      <c r="AR46" s="209"/>
      <c r="AS46" s="35" t="s">
        <v>10</v>
      </c>
      <c r="AT46" s="203" t="e">
        <f>(AQ45/AQ46)*100</f>
        <v>#DIV/0!</v>
      </c>
      <c r="AU46" s="204"/>
      <c r="AV46" s="76" t="s">
        <v>20</v>
      </c>
      <c r="AW46" s="16"/>
      <c r="AX46" s="15" t="s">
        <v>33</v>
      </c>
      <c r="AY46" s="15"/>
      <c r="AZ46" s="15"/>
      <c r="BA46" s="6"/>
    </row>
    <row r="47" spans="1:53" ht="15.9" customHeight="1" thickTop="1" x14ac:dyDescent="0.2">
      <c r="A47" s="238" t="s">
        <v>43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53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</sheetData>
  <mergeCells count="176">
    <mergeCell ref="A47:AK47"/>
    <mergeCell ref="AQ45:AR45"/>
    <mergeCell ref="AT45:AV45"/>
    <mergeCell ref="AQ39:AR39"/>
    <mergeCell ref="AQ40:AR40"/>
    <mergeCell ref="AQ46:AR46"/>
    <mergeCell ref="AB39:AB46"/>
    <mergeCell ref="AC39:AC46"/>
    <mergeCell ref="AD39:AD46"/>
    <mergeCell ref="U39:U46"/>
    <mergeCell ref="J39:J46"/>
    <mergeCell ref="K39:K46"/>
    <mergeCell ref="L39:L46"/>
    <mergeCell ref="M39:M46"/>
    <mergeCell ref="N39:N46"/>
    <mergeCell ref="O39:O46"/>
    <mergeCell ref="X39:X46"/>
    <mergeCell ref="Y39:Y46"/>
    <mergeCell ref="Z39:Z46"/>
    <mergeCell ref="AA39:AA46"/>
    <mergeCell ref="P39:P46"/>
    <mergeCell ref="Q39:Q46"/>
    <mergeCell ref="R39:R46"/>
    <mergeCell ref="S39:S46"/>
    <mergeCell ref="T39:T46"/>
    <mergeCell ref="AS34:AT34"/>
    <mergeCell ref="A35:I35"/>
    <mergeCell ref="AM35:AV35"/>
    <mergeCell ref="A36:I36"/>
    <mergeCell ref="A37:A46"/>
    <mergeCell ref="B37:G38"/>
    <mergeCell ref="H37:I37"/>
    <mergeCell ref="H38:I38"/>
    <mergeCell ref="AQ38:AR38"/>
    <mergeCell ref="B39:I46"/>
    <mergeCell ref="AT40:AV40"/>
    <mergeCell ref="AQ41:AR41"/>
    <mergeCell ref="AT41:AU41"/>
    <mergeCell ref="AQ43:AR43"/>
    <mergeCell ref="AQ44:AR44"/>
    <mergeCell ref="AH39:AH46"/>
    <mergeCell ref="AI39:AI46"/>
    <mergeCell ref="AJ39:AJ46"/>
    <mergeCell ref="AK39:AK46"/>
    <mergeCell ref="AE39:AE46"/>
    <mergeCell ref="AF39:AF46"/>
    <mergeCell ref="AG39:AG46"/>
    <mergeCell ref="A34:I34"/>
    <mergeCell ref="L34:N34"/>
    <mergeCell ref="S34:U34"/>
    <mergeCell ref="Z34:AB34"/>
    <mergeCell ref="AG34:AI34"/>
    <mergeCell ref="AN34:AO34"/>
    <mergeCell ref="AI25:AI32"/>
    <mergeCell ref="AJ25:AJ32"/>
    <mergeCell ref="AK25:AK32"/>
    <mergeCell ref="AC25:AC32"/>
    <mergeCell ref="AD25:AD32"/>
    <mergeCell ref="AE25:AE32"/>
    <mergeCell ref="AF25:AF32"/>
    <mergeCell ref="Q25:Q32"/>
    <mergeCell ref="R25:R32"/>
    <mergeCell ref="S25:S32"/>
    <mergeCell ref="T25:T32"/>
    <mergeCell ref="U25:U32"/>
    <mergeCell ref="V25:V32"/>
    <mergeCell ref="K25:K32"/>
    <mergeCell ref="L25:L32"/>
    <mergeCell ref="M25:M32"/>
    <mergeCell ref="AT32:AU32"/>
    <mergeCell ref="AQ25:AR25"/>
    <mergeCell ref="AQ26:AR26"/>
    <mergeCell ref="AT26:AV26"/>
    <mergeCell ref="AQ27:AR27"/>
    <mergeCell ref="AT27:AU27"/>
    <mergeCell ref="AQ29:AR29"/>
    <mergeCell ref="AQ30:AR30"/>
    <mergeCell ref="AQ31:AR31"/>
    <mergeCell ref="AT31:AV31"/>
    <mergeCell ref="AQ32:AR32"/>
    <mergeCell ref="V39:V46"/>
    <mergeCell ref="W39:W46"/>
    <mergeCell ref="AT46:AU46"/>
    <mergeCell ref="N25:N32"/>
    <mergeCell ref="O25:O32"/>
    <mergeCell ref="P25:P32"/>
    <mergeCell ref="A21:I21"/>
    <mergeCell ref="AM21:AV21"/>
    <mergeCell ref="A22:I22"/>
    <mergeCell ref="A23:A32"/>
    <mergeCell ref="B23:G24"/>
    <mergeCell ref="H23:I23"/>
    <mergeCell ref="H24:I24"/>
    <mergeCell ref="AQ24:AR24"/>
    <mergeCell ref="B25:I32"/>
    <mergeCell ref="J25:J32"/>
    <mergeCell ref="AG25:AG32"/>
    <mergeCell ref="AH25:AH32"/>
    <mergeCell ref="W25:W32"/>
    <mergeCell ref="X25:X32"/>
    <mergeCell ref="Y25:Y32"/>
    <mergeCell ref="Z25:Z32"/>
    <mergeCell ref="AA25:AA32"/>
    <mergeCell ref="AB25:AB32"/>
    <mergeCell ref="AT18:AU18"/>
    <mergeCell ref="A20:I20"/>
    <mergeCell ref="L20:N20"/>
    <mergeCell ref="S20:U20"/>
    <mergeCell ref="Z20:AB20"/>
    <mergeCell ref="AG20:AI20"/>
    <mergeCell ref="AN20:AO20"/>
    <mergeCell ref="AS20:AT20"/>
    <mergeCell ref="AG11:AG18"/>
    <mergeCell ref="AH11:AH18"/>
    <mergeCell ref="AT12:AV12"/>
    <mergeCell ref="AQ13:AR13"/>
    <mergeCell ref="AT13:AU13"/>
    <mergeCell ref="AQ15:AR15"/>
    <mergeCell ref="AQ16:AR16"/>
    <mergeCell ref="AQ17:AR17"/>
    <mergeCell ref="AT17:AV17"/>
    <mergeCell ref="AF11:AF18"/>
    <mergeCell ref="AI11:AI18"/>
    <mergeCell ref="AJ11:AJ18"/>
    <mergeCell ref="AK11:AK18"/>
    <mergeCell ref="AQ11:AR11"/>
    <mergeCell ref="AQ12:AR12"/>
    <mergeCell ref="AQ18:AR18"/>
    <mergeCell ref="AB11:AB18"/>
    <mergeCell ref="AC11:AC18"/>
    <mergeCell ref="AD11:AD18"/>
    <mergeCell ref="AE11:AE18"/>
    <mergeCell ref="T11:T18"/>
    <mergeCell ref="U11:U18"/>
    <mergeCell ref="V11:V18"/>
    <mergeCell ref="W11:W18"/>
    <mergeCell ref="X11:X18"/>
    <mergeCell ref="Y11:Y18"/>
    <mergeCell ref="AQ10:AR10"/>
    <mergeCell ref="B11:I18"/>
    <mergeCell ref="J11:J18"/>
    <mergeCell ref="K11:K18"/>
    <mergeCell ref="L11:L18"/>
    <mergeCell ref="M11:M18"/>
    <mergeCell ref="AG6:AI6"/>
    <mergeCell ref="AN6:AO6"/>
    <mergeCell ref="AS6:AT6"/>
    <mergeCell ref="A7:I7"/>
    <mergeCell ref="AM7:AV7"/>
    <mergeCell ref="A8:I8"/>
    <mergeCell ref="N11:N18"/>
    <mergeCell ref="O11:O18"/>
    <mergeCell ref="P11:P18"/>
    <mergeCell ref="Q11:Q18"/>
    <mergeCell ref="R11:R18"/>
    <mergeCell ref="S11:S18"/>
    <mergeCell ref="A9:A18"/>
    <mergeCell ref="B9:G10"/>
    <mergeCell ref="H9:I9"/>
    <mergeCell ref="H10:I10"/>
    <mergeCell ref="Z11:Z18"/>
    <mergeCell ref="AA11:AA18"/>
    <mergeCell ref="AO2:AV2"/>
    <mergeCell ref="R2:S2"/>
    <mergeCell ref="U2:AA2"/>
    <mergeCell ref="A1:Q1"/>
    <mergeCell ref="B2:D2"/>
    <mergeCell ref="B3:D3"/>
    <mergeCell ref="A6:I6"/>
    <mergeCell ref="L6:N6"/>
    <mergeCell ref="S6:U6"/>
    <mergeCell ref="Z6:AB6"/>
    <mergeCell ref="AK3:AM3"/>
    <mergeCell ref="F2:Q2"/>
    <mergeCell ref="F3:Q3"/>
    <mergeCell ref="AK2:AM2"/>
  </mergeCells>
  <phoneticPr fontId="6"/>
  <conditionalFormatting sqref="J7:AK7">
    <cfRule type="containsText" dxfId="41" priority="9" stopIfTrue="1" operator="containsText" text="日">
      <formula>NOT(ISERROR(SEARCH("日",J7)))</formula>
    </cfRule>
    <cfRule type="containsText" dxfId="40" priority="10" stopIfTrue="1" operator="containsText" text="土">
      <formula>NOT(ISERROR(SEARCH("土",J7)))</formula>
    </cfRule>
  </conditionalFormatting>
  <conditionalFormatting sqref="J21:AK21">
    <cfRule type="containsText" dxfId="39" priority="3" stopIfTrue="1" operator="containsText" text="日">
      <formula>NOT(ISERROR(SEARCH("日",J21)))</formula>
    </cfRule>
    <cfRule type="containsText" dxfId="38" priority="4" stopIfTrue="1" operator="containsText" text="土">
      <formula>NOT(ISERROR(SEARCH("土",J21)))</formula>
    </cfRule>
  </conditionalFormatting>
  <conditionalFormatting sqref="J35:AK35">
    <cfRule type="containsText" dxfId="37" priority="1" stopIfTrue="1" operator="containsText" text="日">
      <formula>NOT(ISERROR(SEARCH("日",J35)))</formula>
    </cfRule>
    <cfRule type="containsText" dxfId="36" priority="2" stopIfTrue="1" operator="containsText" text="土">
      <formula>NOT(ISERROR(SEARCH("土",J35)))</formula>
    </cfRule>
  </conditionalFormatting>
  <dataValidations count="3">
    <dataValidation type="list" allowBlank="1" showInputMessage="1" showErrorMessage="1" sqref="J7" xr:uid="{00000000-0002-0000-0000-000001000000}">
      <formula1>$BB$1:$BB$9</formula1>
    </dataValidation>
    <dataValidation type="list" allowBlank="1" showInputMessage="1" showErrorMessage="1" sqref="J9:AK10 J37:AK38 J23:AK24" xr:uid="{00000000-0002-0000-0000-000002000000}">
      <formula1>$BC$1:$BC$6</formula1>
    </dataValidation>
    <dataValidation type="list" allowBlank="1" showInputMessage="1" showErrorMessage="1" sqref="A1:Q1" xr:uid="{DC61A1BC-047C-443C-98E3-924BE12B0C0F}">
      <formula1>"休日取得計画書,休日取得実績書"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H121"/>
  <sheetViews>
    <sheetView view="pageBreakPreview" zoomScaleNormal="100" zoomScaleSheetLayoutView="100" workbookViewId="0">
      <selection activeCell="AQ18" sqref="AQ18:AR18"/>
    </sheetView>
  </sheetViews>
  <sheetFormatPr defaultRowHeight="13.2" x14ac:dyDescent="0.2"/>
  <cols>
    <col min="1" max="49" width="3.21875" customWidth="1"/>
    <col min="50" max="51" width="2.88671875" customWidth="1"/>
  </cols>
  <sheetData>
    <row r="1" spans="1:60" ht="26.25" customHeight="1" x14ac:dyDescent="0.2">
      <c r="A1" s="145" t="str">
        <f>'1・12'!$A$1:$Q$1</f>
        <v>休日取得計画書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63"/>
      <c r="S1" s="63"/>
      <c r="T1" s="63"/>
      <c r="U1" s="63"/>
      <c r="Y1" s="81"/>
      <c r="Z1" s="81"/>
      <c r="AA1" s="81"/>
      <c r="AB1" s="81"/>
      <c r="AT1" s="7"/>
      <c r="AU1" s="71" t="s">
        <v>21</v>
      </c>
      <c r="AV1" s="74">
        <v>2</v>
      </c>
      <c r="AX1" s="63" t="s">
        <v>73</v>
      </c>
      <c r="BB1" s="82" t="s">
        <v>51</v>
      </c>
      <c r="BC1" t="s">
        <v>61</v>
      </c>
    </row>
    <row r="2" spans="1:60" ht="15.9" customHeight="1" x14ac:dyDescent="0.2">
      <c r="A2" s="1"/>
      <c r="B2" s="143" t="s">
        <v>5</v>
      </c>
      <c r="C2" s="143"/>
      <c r="D2" s="143"/>
      <c r="E2" s="88" t="s">
        <v>39</v>
      </c>
      <c r="F2" s="240">
        <f>'1・12'!$F$2:$Q$2</f>
        <v>0</v>
      </c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143" t="s">
        <v>4</v>
      </c>
      <c r="S2" s="143"/>
      <c r="T2" s="88" t="s">
        <v>6</v>
      </c>
      <c r="U2" s="241" t="str">
        <f>集計表!W2</f>
        <v>R○.○.○～R○.○.○</v>
      </c>
      <c r="V2" s="241"/>
      <c r="W2" s="241"/>
      <c r="X2" s="241"/>
      <c r="Y2" s="241"/>
      <c r="Z2" s="241"/>
      <c r="AA2" s="241"/>
      <c r="AE2" s="146"/>
      <c r="AF2" s="146"/>
      <c r="AG2" s="146"/>
      <c r="AH2" s="88"/>
      <c r="AI2" s="106"/>
      <c r="AJ2" s="106"/>
      <c r="AK2" s="146" t="s">
        <v>71</v>
      </c>
      <c r="AL2" s="146"/>
      <c r="AM2" s="146"/>
      <c r="AN2" s="101" t="s">
        <v>6</v>
      </c>
      <c r="AO2" s="239" t="str">
        <f>'1・12'!$AO$2:$AV$2</f>
        <v>(株)○○建設</v>
      </c>
      <c r="AP2" s="239"/>
      <c r="AQ2" s="239"/>
      <c r="AR2" s="239"/>
      <c r="AS2" s="239"/>
      <c r="AT2" s="239"/>
      <c r="AU2" s="239"/>
      <c r="AV2" s="239"/>
      <c r="AW2" s="63"/>
      <c r="AX2" s="63" t="s">
        <v>74</v>
      </c>
      <c r="BB2" s="82" t="s">
        <v>52</v>
      </c>
      <c r="BC2" t="s">
        <v>58</v>
      </c>
    </row>
    <row r="3" spans="1:60" ht="15.9" customHeight="1" x14ac:dyDescent="0.2">
      <c r="B3" s="146" t="s">
        <v>7</v>
      </c>
      <c r="C3" s="146"/>
      <c r="D3" s="146"/>
      <c r="E3" s="88" t="s">
        <v>39</v>
      </c>
      <c r="F3" s="240">
        <f>'1・12'!$F$3:$R$3</f>
        <v>0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05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6" t="s">
        <v>68</v>
      </c>
      <c r="AH3" s="63"/>
      <c r="AI3" s="63"/>
      <c r="AJ3" s="63"/>
      <c r="AK3" s="146" t="s">
        <v>69</v>
      </c>
      <c r="AL3" s="146"/>
      <c r="AM3" s="146"/>
      <c r="AN3" s="101" t="s">
        <v>6</v>
      </c>
      <c r="AO3" s="63" t="s">
        <v>70</v>
      </c>
      <c r="AP3" s="63"/>
      <c r="AQ3" s="63"/>
      <c r="AR3" s="63"/>
      <c r="AS3" s="63"/>
      <c r="AT3" s="63"/>
      <c r="AU3" s="66"/>
      <c r="AV3" s="63"/>
      <c r="AW3" s="66"/>
      <c r="AX3" s="7"/>
      <c r="BB3" s="82" t="s">
        <v>53</v>
      </c>
      <c r="BC3" t="s">
        <v>57</v>
      </c>
    </row>
    <row r="4" spans="1:60" s="63" customFormat="1" ht="15.9" customHeight="1" x14ac:dyDescent="0.2">
      <c r="B4" s="102"/>
      <c r="C4" s="102"/>
      <c r="D4" s="102"/>
      <c r="E4" s="101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5"/>
      <c r="AG4" s="66" t="s">
        <v>67</v>
      </c>
      <c r="AU4" s="66"/>
      <c r="AV4" s="66"/>
      <c r="AW4" s="66"/>
      <c r="AX4" s="66"/>
      <c r="BB4" s="82"/>
    </row>
    <row r="5" spans="1:60" ht="15.9" customHeight="1" x14ac:dyDescent="0.2">
      <c r="B5" s="62"/>
      <c r="J5" s="68" t="s">
        <v>50</v>
      </c>
      <c r="K5" s="64"/>
      <c r="L5" s="65"/>
      <c r="M5" s="64"/>
      <c r="N5" s="64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7"/>
      <c r="AM5" s="63"/>
      <c r="AN5" s="63"/>
      <c r="AO5" s="63"/>
      <c r="AP5" s="63"/>
      <c r="AQ5" s="63"/>
      <c r="AR5" s="63"/>
      <c r="AS5" s="63"/>
      <c r="AT5" s="66"/>
      <c r="AU5" s="66"/>
      <c r="AW5" s="66"/>
      <c r="AX5" s="7"/>
      <c r="BB5" s="82" t="s">
        <v>54</v>
      </c>
      <c r="BC5" t="s">
        <v>59</v>
      </c>
    </row>
    <row r="6" spans="1:60" ht="15.9" customHeight="1" x14ac:dyDescent="0.2">
      <c r="A6" s="147"/>
      <c r="B6" s="148"/>
      <c r="C6" s="148"/>
      <c r="D6" s="148"/>
      <c r="E6" s="148"/>
      <c r="F6" s="148"/>
      <c r="G6" s="148"/>
      <c r="H6" s="148"/>
      <c r="I6" s="149"/>
      <c r="J6" s="8"/>
      <c r="K6" s="8" t="s">
        <v>8</v>
      </c>
      <c r="L6" s="150">
        <v>13</v>
      </c>
      <c r="M6" s="150"/>
      <c r="N6" s="150"/>
      <c r="O6" s="8" t="s">
        <v>9</v>
      </c>
      <c r="P6" s="8"/>
      <c r="Q6" s="89"/>
      <c r="R6" s="8" t="s">
        <v>8</v>
      </c>
      <c r="S6" s="150">
        <f>L6+1</f>
        <v>14</v>
      </c>
      <c r="T6" s="150"/>
      <c r="U6" s="150"/>
      <c r="V6" s="8" t="s">
        <v>9</v>
      </c>
      <c r="W6" s="57"/>
      <c r="X6" s="8"/>
      <c r="Y6" s="8" t="s">
        <v>8</v>
      </c>
      <c r="Z6" s="150">
        <f>L6+2</f>
        <v>15</v>
      </c>
      <c r="AA6" s="150"/>
      <c r="AB6" s="150"/>
      <c r="AC6" s="8" t="s">
        <v>9</v>
      </c>
      <c r="AD6" s="8"/>
      <c r="AE6" s="89"/>
      <c r="AF6" s="8" t="s">
        <v>8</v>
      </c>
      <c r="AG6" s="150">
        <f>L6+3</f>
        <v>16</v>
      </c>
      <c r="AH6" s="150"/>
      <c r="AI6" s="150"/>
      <c r="AJ6" s="8" t="s">
        <v>9</v>
      </c>
      <c r="AK6" s="57"/>
      <c r="AL6" s="4"/>
      <c r="AM6" s="22" t="s">
        <v>11</v>
      </c>
      <c r="AN6" s="168">
        <f>L6</f>
        <v>13</v>
      </c>
      <c r="AO6" s="168"/>
      <c r="AP6" s="69" t="s">
        <v>12</v>
      </c>
      <c r="AQ6" s="10" t="s">
        <v>13</v>
      </c>
      <c r="AR6" s="22" t="s">
        <v>11</v>
      </c>
      <c r="AS6" s="168">
        <f>AG6</f>
        <v>16</v>
      </c>
      <c r="AT6" s="168"/>
      <c r="AU6" s="9" t="s">
        <v>12</v>
      </c>
      <c r="AV6" s="9"/>
      <c r="AW6" s="3"/>
      <c r="AX6" s="3"/>
      <c r="BB6" s="82" t="s">
        <v>55</v>
      </c>
    </row>
    <row r="7" spans="1:60" ht="15.9" customHeight="1" x14ac:dyDescent="0.2">
      <c r="A7" s="147" t="s">
        <v>47</v>
      </c>
      <c r="B7" s="148"/>
      <c r="C7" s="148"/>
      <c r="D7" s="148"/>
      <c r="E7" s="148"/>
      <c r="F7" s="148"/>
      <c r="G7" s="148"/>
      <c r="H7" s="148"/>
      <c r="I7" s="149"/>
      <c r="J7" s="86"/>
      <c r="K7" s="86" t="b">
        <f>IF(J7="月","火",IF(J7="火","水",IF(J7="水","木",IF(J7="木","金",IF(J7="金","土",IF(J7="土","日",IF(J7="日","月")))))))</f>
        <v>0</v>
      </c>
      <c r="L7" s="86" t="b">
        <f t="shared" ref="L7:AK7" si="0">IF(K7="月","火",IF(K7="火","水",IF(K7="水","木",IF(K7="木","金",IF(K7="金","土",IF(K7="土","日",IF(K7="日","月")))))))</f>
        <v>0</v>
      </c>
      <c r="M7" s="86" t="b">
        <f t="shared" si="0"/>
        <v>0</v>
      </c>
      <c r="N7" s="86" t="b">
        <f t="shared" si="0"/>
        <v>0</v>
      </c>
      <c r="O7" s="86" t="b">
        <f t="shared" si="0"/>
        <v>0</v>
      </c>
      <c r="P7" s="87" t="b">
        <f t="shared" si="0"/>
        <v>0</v>
      </c>
      <c r="Q7" s="90" t="b">
        <f t="shared" si="0"/>
        <v>0</v>
      </c>
      <c r="R7" s="86" t="b">
        <f t="shared" si="0"/>
        <v>0</v>
      </c>
      <c r="S7" s="86" t="b">
        <f t="shared" si="0"/>
        <v>0</v>
      </c>
      <c r="T7" s="86" t="b">
        <f t="shared" si="0"/>
        <v>0</v>
      </c>
      <c r="U7" s="86" t="b">
        <f t="shared" si="0"/>
        <v>0</v>
      </c>
      <c r="V7" s="86" t="b">
        <f t="shared" si="0"/>
        <v>0</v>
      </c>
      <c r="W7" s="86" t="b">
        <f t="shared" si="0"/>
        <v>0</v>
      </c>
      <c r="X7" s="86" t="b">
        <f t="shared" si="0"/>
        <v>0</v>
      </c>
      <c r="Y7" s="86" t="b">
        <f t="shared" si="0"/>
        <v>0</v>
      </c>
      <c r="Z7" s="86" t="b">
        <f t="shared" si="0"/>
        <v>0</v>
      </c>
      <c r="AA7" s="86" t="b">
        <f t="shared" si="0"/>
        <v>0</v>
      </c>
      <c r="AB7" s="86" t="b">
        <f t="shared" si="0"/>
        <v>0</v>
      </c>
      <c r="AC7" s="86" t="b">
        <f t="shared" si="0"/>
        <v>0</v>
      </c>
      <c r="AD7" s="87" t="b">
        <f t="shared" si="0"/>
        <v>0</v>
      </c>
      <c r="AE7" s="90" t="b">
        <f t="shared" si="0"/>
        <v>0</v>
      </c>
      <c r="AF7" s="86" t="b">
        <f t="shared" si="0"/>
        <v>0</v>
      </c>
      <c r="AG7" s="86" t="b">
        <f t="shared" si="0"/>
        <v>0</v>
      </c>
      <c r="AH7" s="86" t="b">
        <f t="shared" si="0"/>
        <v>0</v>
      </c>
      <c r="AI7" s="86" t="b">
        <f t="shared" si="0"/>
        <v>0</v>
      </c>
      <c r="AJ7" s="86" t="b">
        <f t="shared" si="0"/>
        <v>0</v>
      </c>
      <c r="AK7" s="86" t="b">
        <f t="shared" si="0"/>
        <v>0</v>
      </c>
      <c r="AL7" s="4"/>
      <c r="AM7" s="168" t="s">
        <v>14</v>
      </c>
      <c r="AN7" s="168"/>
      <c r="AO7" s="168"/>
      <c r="AP7" s="168"/>
      <c r="AQ7" s="168"/>
      <c r="AR7" s="168"/>
      <c r="AS7" s="168"/>
      <c r="AT7" s="168"/>
      <c r="AU7" s="168"/>
      <c r="AV7" s="168"/>
      <c r="AW7" s="3"/>
      <c r="AX7" s="9"/>
      <c r="BB7" s="82" t="s">
        <v>49</v>
      </c>
    </row>
    <row r="8" spans="1:60" ht="15.9" customHeight="1" thickBot="1" x14ac:dyDescent="0.25">
      <c r="A8" s="169" t="s">
        <v>48</v>
      </c>
      <c r="B8" s="170"/>
      <c r="C8" s="170"/>
      <c r="D8" s="170"/>
      <c r="E8" s="170"/>
      <c r="F8" s="170"/>
      <c r="G8" s="170"/>
      <c r="H8" s="170"/>
      <c r="I8" s="17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BB8" s="82" t="s">
        <v>56</v>
      </c>
    </row>
    <row r="9" spans="1:60" ht="15.9" customHeight="1" thickTop="1" x14ac:dyDescent="0.2">
      <c r="A9" s="175" t="s">
        <v>35</v>
      </c>
      <c r="B9" s="178" t="s">
        <v>46</v>
      </c>
      <c r="C9" s="179"/>
      <c r="D9" s="179"/>
      <c r="E9" s="179"/>
      <c r="F9" s="179"/>
      <c r="G9" s="180"/>
      <c r="H9" s="184" t="s">
        <v>1</v>
      </c>
      <c r="I9" s="185"/>
      <c r="J9" s="83"/>
      <c r="K9" s="54"/>
      <c r="L9" s="45"/>
      <c r="M9" s="47"/>
      <c r="N9" s="47"/>
      <c r="O9" s="47"/>
      <c r="P9" s="55"/>
      <c r="Q9" s="91"/>
      <c r="R9" s="54"/>
      <c r="S9" s="92"/>
      <c r="T9" s="91"/>
      <c r="U9" s="91"/>
      <c r="V9" s="91"/>
      <c r="W9" s="91"/>
      <c r="X9" s="77"/>
      <c r="Y9" s="54"/>
      <c r="Z9" s="45"/>
      <c r="AA9" s="47"/>
      <c r="AB9" s="45"/>
      <c r="AC9" s="45"/>
      <c r="AD9" s="95"/>
      <c r="AE9" s="92"/>
      <c r="AF9" s="54"/>
      <c r="AG9" s="45"/>
      <c r="AH9" s="45"/>
      <c r="AI9" s="45"/>
      <c r="AJ9" s="45"/>
      <c r="AK9" s="48"/>
      <c r="AL9" s="49" t="s">
        <v>44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5"/>
      <c r="BB9" s="82"/>
      <c r="BF9" s="16"/>
      <c r="BG9" s="16"/>
      <c r="BH9" s="16"/>
    </row>
    <row r="10" spans="1:60" ht="15.9" customHeight="1" x14ac:dyDescent="0.2">
      <c r="A10" s="176"/>
      <c r="B10" s="181"/>
      <c r="C10" s="182"/>
      <c r="D10" s="182"/>
      <c r="E10" s="182"/>
      <c r="F10" s="182"/>
      <c r="G10" s="183"/>
      <c r="H10" s="186" t="s">
        <v>2</v>
      </c>
      <c r="I10" s="187"/>
      <c r="J10" s="84"/>
      <c r="K10" s="39"/>
      <c r="L10" s="17"/>
      <c r="M10" s="36"/>
      <c r="N10" s="36"/>
      <c r="O10" s="36"/>
      <c r="P10" s="56"/>
      <c r="Q10" s="93"/>
      <c r="R10" s="39"/>
      <c r="S10" s="94"/>
      <c r="T10" s="93"/>
      <c r="U10" s="93"/>
      <c r="V10" s="93"/>
      <c r="W10" s="93"/>
      <c r="X10" s="78"/>
      <c r="Y10" s="39"/>
      <c r="Z10" s="17"/>
      <c r="AA10" s="36"/>
      <c r="AB10" s="17"/>
      <c r="AC10" s="17"/>
      <c r="AD10" s="96"/>
      <c r="AE10" s="94"/>
      <c r="AF10" s="39"/>
      <c r="AG10" s="17"/>
      <c r="AH10" s="17"/>
      <c r="AI10" s="17"/>
      <c r="AJ10" s="17"/>
      <c r="AK10" s="19"/>
      <c r="AL10" s="38"/>
      <c r="AM10" s="50" t="s">
        <v>62</v>
      </c>
      <c r="AN10" s="51"/>
      <c r="AO10" s="51"/>
      <c r="AP10" s="52"/>
      <c r="AQ10" s="151">
        <f>COUNTIF(J9:AK9,"□")</f>
        <v>0</v>
      </c>
      <c r="AR10" s="152"/>
      <c r="AS10" s="14" t="s">
        <v>0</v>
      </c>
      <c r="AT10" s="16"/>
      <c r="AU10" s="16"/>
      <c r="AV10" s="16"/>
      <c r="AW10" s="16"/>
      <c r="AX10" s="5"/>
      <c r="BF10" s="16"/>
      <c r="BG10" s="5"/>
      <c r="BH10" s="5"/>
    </row>
    <row r="11" spans="1:60" ht="15.9" customHeight="1" thickBot="1" x14ac:dyDescent="0.25">
      <c r="A11" s="176"/>
      <c r="B11" s="153" t="s">
        <v>3</v>
      </c>
      <c r="C11" s="154"/>
      <c r="D11" s="154"/>
      <c r="E11" s="154"/>
      <c r="F11" s="154"/>
      <c r="G11" s="154"/>
      <c r="H11" s="154"/>
      <c r="I11" s="155"/>
      <c r="J11" s="162"/>
      <c r="K11" s="165"/>
      <c r="L11" s="165"/>
      <c r="M11" s="165"/>
      <c r="N11" s="165"/>
      <c r="O11" s="165"/>
      <c r="P11" s="172"/>
      <c r="Q11" s="165"/>
      <c r="R11" s="165"/>
      <c r="S11" s="165"/>
      <c r="T11" s="165"/>
      <c r="U11" s="165"/>
      <c r="V11" s="165"/>
      <c r="W11" s="165"/>
      <c r="X11" s="200"/>
      <c r="Y11" s="165"/>
      <c r="Z11" s="188"/>
      <c r="AA11" s="191"/>
      <c r="AB11" s="188"/>
      <c r="AC11" s="188"/>
      <c r="AD11" s="194"/>
      <c r="AE11" s="197"/>
      <c r="AF11" s="217"/>
      <c r="AG11" s="188"/>
      <c r="AH11" s="188"/>
      <c r="AI11" s="188"/>
      <c r="AJ11" s="220"/>
      <c r="AK11" s="223"/>
      <c r="AL11" s="38"/>
      <c r="AM11" s="59" t="s">
        <v>63</v>
      </c>
      <c r="AN11" s="60"/>
      <c r="AO11" s="60"/>
      <c r="AP11" s="61"/>
      <c r="AQ11" s="208">
        <f>COUNTIF(J9:AK9,"■")</f>
        <v>0</v>
      </c>
      <c r="AR11" s="209"/>
      <c r="AS11" s="26" t="s">
        <v>0</v>
      </c>
      <c r="AT11" s="16"/>
      <c r="AU11" s="16"/>
      <c r="AV11" s="16"/>
      <c r="AW11" s="16"/>
      <c r="AX11" s="16"/>
      <c r="BE11" s="5"/>
      <c r="BF11" s="5"/>
      <c r="BG11" s="5"/>
      <c r="BH11" s="5"/>
    </row>
    <row r="12" spans="1:60" ht="15.9" customHeight="1" thickTop="1" x14ac:dyDescent="0.2">
      <c r="A12" s="176"/>
      <c r="B12" s="156"/>
      <c r="C12" s="157"/>
      <c r="D12" s="157"/>
      <c r="E12" s="157"/>
      <c r="F12" s="157"/>
      <c r="G12" s="157"/>
      <c r="H12" s="157"/>
      <c r="I12" s="158"/>
      <c r="J12" s="163"/>
      <c r="K12" s="166"/>
      <c r="L12" s="166"/>
      <c r="M12" s="166"/>
      <c r="N12" s="166"/>
      <c r="O12" s="166"/>
      <c r="P12" s="173"/>
      <c r="Q12" s="166"/>
      <c r="R12" s="166"/>
      <c r="S12" s="166"/>
      <c r="T12" s="166"/>
      <c r="U12" s="166"/>
      <c r="V12" s="166"/>
      <c r="W12" s="166"/>
      <c r="X12" s="201"/>
      <c r="Y12" s="166"/>
      <c r="Z12" s="189"/>
      <c r="AA12" s="192"/>
      <c r="AB12" s="189"/>
      <c r="AC12" s="189"/>
      <c r="AD12" s="195"/>
      <c r="AE12" s="198"/>
      <c r="AF12" s="218"/>
      <c r="AG12" s="189"/>
      <c r="AH12" s="189"/>
      <c r="AI12" s="189"/>
      <c r="AJ12" s="221"/>
      <c r="AK12" s="224"/>
      <c r="AL12" s="38"/>
      <c r="AM12" s="27" t="s">
        <v>16</v>
      </c>
      <c r="AN12" s="28"/>
      <c r="AO12" s="28"/>
      <c r="AP12" s="29"/>
      <c r="AQ12" s="212">
        <f>SUM(AQ10:AR11)</f>
        <v>0</v>
      </c>
      <c r="AR12" s="213"/>
      <c r="AS12" s="30" t="s">
        <v>10</v>
      </c>
      <c r="AT12" s="205" t="s">
        <v>19</v>
      </c>
      <c r="AU12" s="206"/>
      <c r="AV12" s="207"/>
      <c r="AW12" s="16"/>
      <c r="AX12" s="16"/>
      <c r="BC12" s="5"/>
      <c r="BD12" s="5"/>
      <c r="BE12" s="5"/>
      <c r="BF12" s="16"/>
      <c r="BG12" s="16"/>
      <c r="BH12" s="16"/>
    </row>
    <row r="13" spans="1:60" ht="15.9" customHeight="1" thickBot="1" x14ac:dyDescent="0.25">
      <c r="A13" s="176"/>
      <c r="B13" s="156"/>
      <c r="C13" s="157"/>
      <c r="D13" s="157"/>
      <c r="E13" s="157"/>
      <c r="F13" s="157"/>
      <c r="G13" s="157"/>
      <c r="H13" s="157"/>
      <c r="I13" s="158"/>
      <c r="J13" s="163"/>
      <c r="K13" s="166"/>
      <c r="L13" s="166"/>
      <c r="M13" s="166"/>
      <c r="N13" s="166"/>
      <c r="O13" s="166"/>
      <c r="P13" s="173"/>
      <c r="Q13" s="166"/>
      <c r="R13" s="166"/>
      <c r="S13" s="166"/>
      <c r="T13" s="166"/>
      <c r="U13" s="166"/>
      <c r="V13" s="166"/>
      <c r="W13" s="166"/>
      <c r="X13" s="201"/>
      <c r="Y13" s="166"/>
      <c r="Z13" s="189"/>
      <c r="AA13" s="192"/>
      <c r="AB13" s="189"/>
      <c r="AC13" s="189"/>
      <c r="AD13" s="195"/>
      <c r="AE13" s="198"/>
      <c r="AF13" s="218"/>
      <c r="AG13" s="189"/>
      <c r="AH13" s="189"/>
      <c r="AI13" s="189"/>
      <c r="AJ13" s="221"/>
      <c r="AK13" s="224"/>
      <c r="AL13" s="38"/>
      <c r="AM13" s="32" t="s">
        <v>15</v>
      </c>
      <c r="AN13" s="33"/>
      <c r="AO13" s="33"/>
      <c r="AP13" s="34"/>
      <c r="AQ13" s="208">
        <f>COUNT(J8:AK8)</f>
        <v>0</v>
      </c>
      <c r="AR13" s="209"/>
      <c r="AS13" s="35" t="s">
        <v>10</v>
      </c>
      <c r="AT13" s="210" t="e">
        <f>(AQ12/AQ13)*100</f>
        <v>#DIV/0!</v>
      </c>
      <c r="AU13" s="211"/>
      <c r="AV13" s="75" t="s">
        <v>20</v>
      </c>
      <c r="AW13" s="16"/>
      <c r="AX13" s="16"/>
      <c r="BC13" s="15"/>
      <c r="BD13" s="15"/>
      <c r="BE13" s="16"/>
      <c r="BF13" s="16"/>
      <c r="BG13" s="16"/>
      <c r="BH13" s="16"/>
    </row>
    <row r="14" spans="1:60" ht="15.9" customHeight="1" thickTop="1" x14ac:dyDescent="0.2">
      <c r="A14" s="176"/>
      <c r="B14" s="156"/>
      <c r="C14" s="157"/>
      <c r="D14" s="157"/>
      <c r="E14" s="157"/>
      <c r="F14" s="157"/>
      <c r="G14" s="157"/>
      <c r="H14" s="157"/>
      <c r="I14" s="158"/>
      <c r="J14" s="163"/>
      <c r="K14" s="166"/>
      <c r="L14" s="166"/>
      <c r="M14" s="166"/>
      <c r="N14" s="166"/>
      <c r="O14" s="166"/>
      <c r="P14" s="173"/>
      <c r="Q14" s="166"/>
      <c r="R14" s="166"/>
      <c r="S14" s="166"/>
      <c r="T14" s="166"/>
      <c r="U14" s="166"/>
      <c r="V14" s="166"/>
      <c r="W14" s="166"/>
      <c r="X14" s="201"/>
      <c r="Y14" s="166"/>
      <c r="Z14" s="189"/>
      <c r="AA14" s="192"/>
      <c r="AB14" s="189"/>
      <c r="AC14" s="189"/>
      <c r="AD14" s="195"/>
      <c r="AE14" s="198"/>
      <c r="AF14" s="218"/>
      <c r="AG14" s="189"/>
      <c r="AH14" s="189"/>
      <c r="AI14" s="189"/>
      <c r="AJ14" s="221"/>
      <c r="AK14" s="224"/>
      <c r="AL14" s="53" t="s">
        <v>45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BC14" s="16"/>
      <c r="BD14" s="16"/>
      <c r="BE14" s="3"/>
      <c r="BF14" s="2"/>
      <c r="BG14" s="2"/>
      <c r="BH14" s="2"/>
    </row>
    <row r="15" spans="1:60" ht="15.9" customHeight="1" x14ac:dyDescent="0.2">
      <c r="A15" s="176"/>
      <c r="B15" s="156"/>
      <c r="C15" s="157"/>
      <c r="D15" s="157"/>
      <c r="E15" s="157"/>
      <c r="F15" s="157"/>
      <c r="G15" s="157"/>
      <c r="H15" s="157"/>
      <c r="I15" s="158"/>
      <c r="J15" s="163"/>
      <c r="K15" s="166"/>
      <c r="L15" s="166"/>
      <c r="M15" s="166"/>
      <c r="N15" s="166"/>
      <c r="O15" s="166"/>
      <c r="P15" s="173"/>
      <c r="Q15" s="166"/>
      <c r="R15" s="166"/>
      <c r="S15" s="166"/>
      <c r="T15" s="166"/>
      <c r="U15" s="166"/>
      <c r="V15" s="166"/>
      <c r="W15" s="166"/>
      <c r="X15" s="201"/>
      <c r="Y15" s="166"/>
      <c r="Z15" s="189"/>
      <c r="AA15" s="192"/>
      <c r="AB15" s="189"/>
      <c r="AC15" s="189"/>
      <c r="AD15" s="195"/>
      <c r="AE15" s="198"/>
      <c r="AF15" s="218"/>
      <c r="AG15" s="189"/>
      <c r="AH15" s="189"/>
      <c r="AI15" s="189"/>
      <c r="AJ15" s="221"/>
      <c r="AK15" s="224"/>
      <c r="AL15" s="38"/>
      <c r="AM15" s="11" t="s">
        <v>62</v>
      </c>
      <c r="AN15" s="12"/>
      <c r="AO15" s="12"/>
      <c r="AP15" s="13"/>
      <c r="AQ15" s="151">
        <f>COUNTIF(J10:AK10,"□")</f>
        <v>0</v>
      </c>
      <c r="AR15" s="152"/>
      <c r="AS15" s="14" t="s">
        <v>0</v>
      </c>
      <c r="AT15" s="16"/>
      <c r="AU15" s="16"/>
      <c r="AV15" s="16"/>
      <c r="AW15" s="16"/>
      <c r="AX15" s="16"/>
      <c r="BC15" s="6"/>
      <c r="BD15" s="6"/>
      <c r="BE15" s="3"/>
      <c r="BF15" s="20"/>
      <c r="BG15" s="20"/>
      <c r="BH15" s="20"/>
    </row>
    <row r="16" spans="1:60" ht="15.9" customHeight="1" thickBot="1" x14ac:dyDescent="0.25">
      <c r="A16" s="176"/>
      <c r="B16" s="156"/>
      <c r="C16" s="157"/>
      <c r="D16" s="157"/>
      <c r="E16" s="157"/>
      <c r="F16" s="157"/>
      <c r="G16" s="157"/>
      <c r="H16" s="157"/>
      <c r="I16" s="158"/>
      <c r="J16" s="163"/>
      <c r="K16" s="166"/>
      <c r="L16" s="166"/>
      <c r="M16" s="166"/>
      <c r="N16" s="166"/>
      <c r="O16" s="166"/>
      <c r="P16" s="173"/>
      <c r="Q16" s="166"/>
      <c r="R16" s="166"/>
      <c r="S16" s="166"/>
      <c r="T16" s="166"/>
      <c r="U16" s="166"/>
      <c r="V16" s="166"/>
      <c r="W16" s="166"/>
      <c r="X16" s="201"/>
      <c r="Y16" s="166"/>
      <c r="Z16" s="189"/>
      <c r="AA16" s="192"/>
      <c r="AB16" s="189"/>
      <c r="AC16" s="189"/>
      <c r="AD16" s="195"/>
      <c r="AE16" s="198"/>
      <c r="AF16" s="218"/>
      <c r="AG16" s="189"/>
      <c r="AH16" s="189"/>
      <c r="AI16" s="189"/>
      <c r="AJ16" s="221"/>
      <c r="AK16" s="224"/>
      <c r="AL16" s="38"/>
      <c r="AM16" s="23" t="s">
        <v>63</v>
      </c>
      <c r="AN16" s="24"/>
      <c r="AO16" s="24"/>
      <c r="AP16" s="25"/>
      <c r="AQ16" s="208">
        <f>COUNTIF(J10:AK10,"■")</f>
        <v>0</v>
      </c>
      <c r="AR16" s="209"/>
      <c r="AS16" s="26" t="s">
        <v>0</v>
      </c>
      <c r="AT16" s="16"/>
      <c r="AU16" s="16"/>
      <c r="AV16" s="16"/>
      <c r="AW16" s="16"/>
      <c r="AX16" s="16"/>
      <c r="AY16" s="15"/>
      <c r="AZ16" s="15"/>
      <c r="BA16" s="15"/>
      <c r="BB16" s="6"/>
      <c r="BC16" s="6"/>
      <c r="BD16" s="6"/>
      <c r="BE16" s="3"/>
      <c r="BF16" s="20"/>
      <c r="BG16" s="20"/>
      <c r="BH16" s="20"/>
    </row>
    <row r="17" spans="1:50" ht="15.9" customHeight="1" thickTop="1" x14ac:dyDescent="0.2">
      <c r="A17" s="176"/>
      <c r="B17" s="156"/>
      <c r="C17" s="157"/>
      <c r="D17" s="157"/>
      <c r="E17" s="157"/>
      <c r="F17" s="157"/>
      <c r="G17" s="157"/>
      <c r="H17" s="157"/>
      <c r="I17" s="158"/>
      <c r="J17" s="163"/>
      <c r="K17" s="166"/>
      <c r="L17" s="166"/>
      <c r="M17" s="166"/>
      <c r="N17" s="166"/>
      <c r="O17" s="166"/>
      <c r="P17" s="173"/>
      <c r="Q17" s="166"/>
      <c r="R17" s="166"/>
      <c r="S17" s="166"/>
      <c r="T17" s="166"/>
      <c r="U17" s="166"/>
      <c r="V17" s="166"/>
      <c r="W17" s="166"/>
      <c r="X17" s="201"/>
      <c r="Y17" s="166"/>
      <c r="Z17" s="189"/>
      <c r="AA17" s="192"/>
      <c r="AB17" s="189"/>
      <c r="AC17" s="189"/>
      <c r="AD17" s="195"/>
      <c r="AE17" s="198"/>
      <c r="AF17" s="218"/>
      <c r="AG17" s="189"/>
      <c r="AH17" s="189"/>
      <c r="AI17" s="189"/>
      <c r="AJ17" s="221"/>
      <c r="AK17" s="224"/>
      <c r="AL17" s="38"/>
      <c r="AM17" s="27" t="s">
        <v>16</v>
      </c>
      <c r="AN17" s="28"/>
      <c r="AO17" s="28"/>
      <c r="AP17" s="29"/>
      <c r="AQ17" s="212">
        <f>SUM(AQ15:AR16)</f>
        <v>0</v>
      </c>
      <c r="AR17" s="213"/>
      <c r="AS17" s="30" t="s">
        <v>10</v>
      </c>
      <c r="AT17" s="214" t="s">
        <v>19</v>
      </c>
      <c r="AU17" s="215"/>
      <c r="AV17" s="216"/>
      <c r="AW17" s="16"/>
      <c r="AX17" s="16"/>
    </row>
    <row r="18" spans="1:50" ht="15.9" customHeight="1" thickBot="1" x14ac:dyDescent="0.25">
      <c r="A18" s="177"/>
      <c r="B18" s="159"/>
      <c r="C18" s="160"/>
      <c r="D18" s="160"/>
      <c r="E18" s="160"/>
      <c r="F18" s="160"/>
      <c r="G18" s="160"/>
      <c r="H18" s="160"/>
      <c r="I18" s="161"/>
      <c r="J18" s="164"/>
      <c r="K18" s="167"/>
      <c r="L18" s="167"/>
      <c r="M18" s="167"/>
      <c r="N18" s="167"/>
      <c r="O18" s="167"/>
      <c r="P18" s="174"/>
      <c r="Q18" s="167"/>
      <c r="R18" s="167"/>
      <c r="S18" s="167"/>
      <c r="T18" s="167"/>
      <c r="U18" s="167"/>
      <c r="V18" s="167"/>
      <c r="W18" s="167"/>
      <c r="X18" s="202"/>
      <c r="Y18" s="167"/>
      <c r="Z18" s="190"/>
      <c r="AA18" s="193"/>
      <c r="AB18" s="190"/>
      <c r="AC18" s="190"/>
      <c r="AD18" s="196"/>
      <c r="AE18" s="199"/>
      <c r="AF18" s="219"/>
      <c r="AG18" s="190"/>
      <c r="AH18" s="190"/>
      <c r="AI18" s="190"/>
      <c r="AJ18" s="222"/>
      <c r="AK18" s="225"/>
      <c r="AL18" s="38"/>
      <c r="AM18" s="32" t="s">
        <v>15</v>
      </c>
      <c r="AN18" s="33"/>
      <c r="AO18" s="33"/>
      <c r="AP18" s="34"/>
      <c r="AQ18" s="208">
        <f>COUNT(J8:AK8)</f>
        <v>0</v>
      </c>
      <c r="AR18" s="209"/>
      <c r="AS18" s="35" t="s">
        <v>10</v>
      </c>
      <c r="AT18" s="203" t="e">
        <f>(AQ17/AQ18)*100</f>
        <v>#DIV/0!</v>
      </c>
      <c r="AU18" s="204"/>
      <c r="AV18" s="76" t="s">
        <v>20</v>
      </c>
      <c r="AW18" s="16"/>
      <c r="AX18" s="16"/>
    </row>
    <row r="19" spans="1:50" s="2" customFormat="1" ht="15.9" customHeight="1" thickTop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8" t="s">
        <v>50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50" s="16" customFormat="1" ht="15.9" customHeight="1" x14ac:dyDescent="0.2">
      <c r="A20" s="147"/>
      <c r="B20" s="148"/>
      <c r="C20" s="148"/>
      <c r="D20" s="148"/>
      <c r="E20" s="148"/>
      <c r="F20" s="148"/>
      <c r="G20" s="148"/>
      <c r="H20" s="148"/>
      <c r="I20" s="149"/>
      <c r="J20" s="8"/>
      <c r="K20" s="8" t="s">
        <v>8</v>
      </c>
      <c r="L20" s="150">
        <f>L6+4</f>
        <v>17</v>
      </c>
      <c r="M20" s="150"/>
      <c r="N20" s="150"/>
      <c r="O20" s="8" t="s">
        <v>9</v>
      </c>
      <c r="P20" s="8"/>
      <c r="Q20" s="89"/>
      <c r="R20" s="8" t="s">
        <v>8</v>
      </c>
      <c r="S20" s="150">
        <f>L6+5</f>
        <v>18</v>
      </c>
      <c r="T20" s="150"/>
      <c r="U20" s="150"/>
      <c r="V20" s="8" t="s">
        <v>9</v>
      </c>
      <c r="W20" s="57"/>
      <c r="X20" s="8"/>
      <c r="Y20" s="8" t="s">
        <v>8</v>
      </c>
      <c r="Z20" s="150">
        <f>L6+6</f>
        <v>19</v>
      </c>
      <c r="AA20" s="150"/>
      <c r="AB20" s="150"/>
      <c r="AC20" s="8" t="s">
        <v>9</v>
      </c>
      <c r="AD20" s="8"/>
      <c r="AE20" s="89"/>
      <c r="AF20" s="8" t="s">
        <v>8</v>
      </c>
      <c r="AG20" s="150">
        <f>L6+7</f>
        <v>20</v>
      </c>
      <c r="AH20" s="150"/>
      <c r="AI20" s="150"/>
      <c r="AJ20" s="8" t="s">
        <v>9</v>
      </c>
      <c r="AK20" s="57"/>
      <c r="AL20" s="4"/>
      <c r="AM20" s="22" t="s">
        <v>11</v>
      </c>
      <c r="AN20" s="168">
        <f>L20</f>
        <v>17</v>
      </c>
      <c r="AO20" s="168"/>
      <c r="AP20" s="69" t="s">
        <v>12</v>
      </c>
      <c r="AQ20" s="10" t="s">
        <v>13</v>
      </c>
      <c r="AR20" s="22" t="s">
        <v>11</v>
      </c>
      <c r="AS20" s="168">
        <f>AG20</f>
        <v>20</v>
      </c>
      <c r="AT20" s="168"/>
      <c r="AU20" s="9" t="s">
        <v>12</v>
      </c>
      <c r="AV20" s="9"/>
      <c r="AW20" s="3"/>
    </row>
    <row r="21" spans="1:50" s="2" customFormat="1" ht="15.9" customHeight="1" x14ac:dyDescent="0.2">
      <c r="A21" s="147" t="s">
        <v>47</v>
      </c>
      <c r="B21" s="148"/>
      <c r="C21" s="148"/>
      <c r="D21" s="148"/>
      <c r="E21" s="148"/>
      <c r="F21" s="148"/>
      <c r="G21" s="148"/>
      <c r="H21" s="148"/>
      <c r="I21" s="149"/>
      <c r="J21" s="86" t="b">
        <f>IF(AK7="月","火",IF(AK7="火","水",IF(AK7="水","木",IF(AK7="木","金",IF(AK7="金","土",IF(AK7="土","日",IF(AK7="日","月")))))))</f>
        <v>0</v>
      </c>
      <c r="K21" s="86" t="b">
        <f>IF(J21="月","火",IF(J21="火","水",IF(J21="水","木",IF(J21="木","金",IF(J21="金","土",IF(J21="土","日",IF(J21="日","月")))))))</f>
        <v>0</v>
      </c>
      <c r="L21" s="86" t="b">
        <f t="shared" ref="L21:AK21" si="1">IF(K21="月","火",IF(K21="火","水",IF(K21="水","木",IF(K21="木","金",IF(K21="金","土",IF(K21="土","日",IF(K21="日","月")))))))</f>
        <v>0</v>
      </c>
      <c r="M21" s="86" t="b">
        <f t="shared" si="1"/>
        <v>0</v>
      </c>
      <c r="N21" s="86" t="b">
        <f t="shared" si="1"/>
        <v>0</v>
      </c>
      <c r="O21" s="86" t="b">
        <f t="shared" si="1"/>
        <v>0</v>
      </c>
      <c r="P21" s="87" t="b">
        <f t="shared" si="1"/>
        <v>0</v>
      </c>
      <c r="Q21" s="90" t="b">
        <f t="shared" si="1"/>
        <v>0</v>
      </c>
      <c r="R21" s="86" t="b">
        <f t="shared" si="1"/>
        <v>0</v>
      </c>
      <c r="S21" s="86" t="b">
        <f t="shared" si="1"/>
        <v>0</v>
      </c>
      <c r="T21" s="86" t="b">
        <f t="shared" si="1"/>
        <v>0</v>
      </c>
      <c r="U21" s="86" t="b">
        <f t="shared" si="1"/>
        <v>0</v>
      </c>
      <c r="V21" s="86" t="b">
        <f t="shared" si="1"/>
        <v>0</v>
      </c>
      <c r="W21" s="86" t="b">
        <f t="shared" si="1"/>
        <v>0</v>
      </c>
      <c r="X21" s="86" t="b">
        <f t="shared" si="1"/>
        <v>0</v>
      </c>
      <c r="Y21" s="86" t="b">
        <f t="shared" si="1"/>
        <v>0</v>
      </c>
      <c r="Z21" s="86" t="b">
        <f t="shared" si="1"/>
        <v>0</v>
      </c>
      <c r="AA21" s="86" t="b">
        <f t="shared" si="1"/>
        <v>0</v>
      </c>
      <c r="AB21" s="86" t="b">
        <f t="shared" si="1"/>
        <v>0</v>
      </c>
      <c r="AC21" s="86" t="b">
        <f t="shared" si="1"/>
        <v>0</v>
      </c>
      <c r="AD21" s="87" t="b">
        <f t="shared" si="1"/>
        <v>0</v>
      </c>
      <c r="AE21" s="90" t="b">
        <f t="shared" si="1"/>
        <v>0</v>
      </c>
      <c r="AF21" s="86" t="b">
        <f t="shared" si="1"/>
        <v>0</v>
      </c>
      <c r="AG21" s="86" t="b">
        <f t="shared" si="1"/>
        <v>0</v>
      </c>
      <c r="AH21" s="86" t="b">
        <f t="shared" si="1"/>
        <v>0</v>
      </c>
      <c r="AI21" s="86" t="b">
        <f t="shared" si="1"/>
        <v>0</v>
      </c>
      <c r="AJ21" s="86" t="b">
        <f t="shared" si="1"/>
        <v>0</v>
      </c>
      <c r="AK21" s="86" t="b">
        <f t="shared" si="1"/>
        <v>0</v>
      </c>
      <c r="AL21" s="4"/>
      <c r="AM21" s="168" t="s">
        <v>14</v>
      </c>
      <c r="AN21" s="168"/>
      <c r="AO21" s="168"/>
      <c r="AP21" s="168"/>
      <c r="AQ21" s="168"/>
      <c r="AR21" s="168"/>
      <c r="AS21" s="168"/>
      <c r="AT21" s="168"/>
      <c r="AU21" s="168"/>
      <c r="AV21" s="168"/>
      <c r="AW21" s="3"/>
    </row>
    <row r="22" spans="1:50" s="2" customFormat="1" ht="15.9" customHeight="1" thickBot="1" x14ac:dyDescent="0.25">
      <c r="A22" s="169" t="s">
        <v>48</v>
      </c>
      <c r="B22" s="170"/>
      <c r="C22" s="170"/>
      <c r="D22" s="170"/>
      <c r="E22" s="170"/>
      <c r="F22" s="170"/>
      <c r="G22" s="170"/>
      <c r="H22" s="170"/>
      <c r="I22" s="171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50" s="2" customFormat="1" ht="15.9" customHeight="1" thickTop="1" x14ac:dyDescent="0.2">
      <c r="A23" s="175" t="s">
        <v>35</v>
      </c>
      <c r="B23" s="178" t="s">
        <v>46</v>
      </c>
      <c r="C23" s="179"/>
      <c r="D23" s="179"/>
      <c r="E23" s="179"/>
      <c r="F23" s="179"/>
      <c r="G23" s="180"/>
      <c r="H23" s="184" t="s">
        <v>1</v>
      </c>
      <c r="I23" s="185"/>
      <c r="J23" s="83"/>
      <c r="K23" s="54"/>
      <c r="L23" s="45"/>
      <c r="M23" s="47"/>
      <c r="N23" s="47"/>
      <c r="O23" s="47"/>
      <c r="P23" s="97"/>
      <c r="Q23" s="91"/>
      <c r="R23" s="54"/>
      <c r="S23" s="92"/>
      <c r="T23" s="91"/>
      <c r="U23" s="91"/>
      <c r="V23" s="91"/>
      <c r="W23" s="91"/>
      <c r="X23" s="77"/>
      <c r="Y23" s="54"/>
      <c r="Z23" s="45"/>
      <c r="AA23" s="47"/>
      <c r="AB23" s="45"/>
      <c r="AC23" s="45"/>
      <c r="AD23" s="95"/>
      <c r="AE23" s="92"/>
      <c r="AF23" s="54"/>
      <c r="AG23" s="45"/>
      <c r="AH23" s="45"/>
      <c r="AI23" s="45"/>
      <c r="AJ23" s="45"/>
      <c r="AK23" s="48"/>
      <c r="AL23" s="49" t="s">
        <v>44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50" s="2" customFormat="1" ht="15.9" customHeight="1" x14ac:dyDescent="0.2">
      <c r="A24" s="176"/>
      <c r="B24" s="181"/>
      <c r="C24" s="182"/>
      <c r="D24" s="182"/>
      <c r="E24" s="182"/>
      <c r="F24" s="182"/>
      <c r="G24" s="183"/>
      <c r="H24" s="186" t="s">
        <v>2</v>
      </c>
      <c r="I24" s="187"/>
      <c r="J24" s="84"/>
      <c r="K24" s="39"/>
      <c r="L24" s="17"/>
      <c r="M24" s="36"/>
      <c r="N24" s="36"/>
      <c r="O24" s="36"/>
      <c r="P24" s="98"/>
      <c r="Q24" s="93"/>
      <c r="R24" s="39"/>
      <c r="S24" s="94"/>
      <c r="T24" s="93"/>
      <c r="U24" s="93"/>
      <c r="V24" s="93"/>
      <c r="W24" s="93"/>
      <c r="X24" s="78"/>
      <c r="Y24" s="39"/>
      <c r="Z24" s="17"/>
      <c r="AA24" s="36"/>
      <c r="AB24" s="17"/>
      <c r="AC24" s="17"/>
      <c r="AD24" s="96"/>
      <c r="AE24" s="94"/>
      <c r="AF24" s="39"/>
      <c r="AG24" s="17"/>
      <c r="AH24" s="17"/>
      <c r="AI24" s="17"/>
      <c r="AJ24" s="17"/>
      <c r="AK24" s="19"/>
      <c r="AL24" s="38"/>
      <c r="AM24" s="50" t="s">
        <v>62</v>
      </c>
      <c r="AN24" s="51"/>
      <c r="AO24" s="51"/>
      <c r="AP24" s="52"/>
      <c r="AQ24" s="151">
        <f>COUNTIF(J23:AK23,"□")</f>
        <v>0</v>
      </c>
      <c r="AR24" s="152"/>
      <c r="AS24" s="14" t="s">
        <v>0</v>
      </c>
      <c r="AT24" s="16"/>
      <c r="AU24" s="16"/>
      <c r="AV24" s="16"/>
      <c r="AW24" s="16"/>
    </row>
    <row r="25" spans="1:50" s="2" customFormat="1" ht="15.9" customHeight="1" thickBot="1" x14ac:dyDescent="0.25">
      <c r="A25" s="176"/>
      <c r="B25" s="153" t="s">
        <v>3</v>
      </c>
      <c r="C25" s="154"/>
      <c r="D25" s="154"/>
      <c r="E25" s="154"/>
      <c r="F25" s="154"/>
      <c r="G25" s="154"/>
      <c r="H25" s="154"/>
      <c r="I25" s="155"/>
      <c r="J25" s="226"/>
      <c r="K25" s="220"/>
      <c r="L25" s="188"/>
      <c r="M25" s="188"/>
      <c r="N25" s="188"/>
      <c r="O25" s="220"/>
      <c r="P25" s="194"/>
      <c r="Q25" s="220"/>
      <c r="R25" s="220"/>
      <c r="S25" s="188"/>
      <c r="T25" s="188"/>
      <c r="U25" s="188"/>
      <c r="V25" s="188"/>
      <c r="W25" s="188"/>
      <c r="X25" s="229"/>
      <c r="Y25" s="220"/>
      <c r="Z25" s="188"/>
      <c r="AA25" s="232"/>
      <c r="AB25" s="188"/>
      <c r="AC25" s="188"/>
      <c r="AD25" s="194"/>
      <c r="AE25" s="232"/>
      <c r="AF25" s="220"/>
      <c r="AG25" s="220"/>
      <c r="AH25" s="188"/>
      <c r="AI25" s="232"/>
      <c r="AJ25" s="188"/>
      <c r="AK25" s="235"/>
      <c r="AL25" s="38"/>
      <c r="AM25" s="59" t="s">
        <v>63</v>
      </c>
      <c r="AN25" s="60"/>
      <c r="AO25" s="60"/>
      <c r="AP25" s="61"/>
      <c r="AQ25" s="208">
        <f>COUNTIF(J23:AK23,"■")</f>
        <v>0</v>
      </c>
      <c r="AR25" s="209"/>
      <c r="AS25" s="26" t="s">
        <v>0</v>
      </c>
      <c r="AT25" s="16"/>
      <c r="AU25" s="16"/>
      <c r="AV25" s="16"/>
      <c r="AW25" s="16"/>
    </row>
    <row r="26" spans="1:50" s="2" customFormat="1" ht="15.9" customHeight="1" thickTop="1" x14ac:dyDescent="0.2">
      <c r="A26" s="176"/>
      <c r="B26" s="156"/>
      <c r="C26" s="157"/>
      <c r="D26" s="157"/>
      <c r="E26" s="157"/>
      <c r="F26" s="157"/>
      <c r="G26" s="157"/>
      <c r="H26" s="157"/>
      <c r="I26" s="158"/>
      <c r="J26" s="227"/>
      <c r="K26" s="221"/>
      <c r="L26" s="189"/>
      <c r="M26" s="189"/>
      <c r="N26" s="189"/>
      <c r="O26" s="221"/>
      <c r="P26" s="195"/>
      <c r="Q26" s="221"/>
      <c r="R26" s="221"/>
      <c r="S26" s="189"/>
      <c r="T26" s="189"/>
      <c r="U26" s="189"/>
      <c r="V26" s="189"/>
      <c r="W26" s="189"/>
      <c r="X26" s="230"/>
      <c r="Y26" s="221"/>
      <c r="Z26" s="189"/>
      <c r="AA26" s="233"/>
      <c r="AB26" s="189"/>
      <c r="AC26" s="189"/>
      <c r="AD26" s="195"/>
      <c r="AE26" s="233"/>
      <c r="AF26" s="221"/>
      <c r="AG26" s="221"/>
      <c r="AH26" s="189"/>
      <c r="AI26" s="233"/>
      <c r="AJ26" s="189"/>
      <c r="AK26" s="236"/>
      <c r="AL26" s="38"/>
      <c r="AM26" s="27" t="s">
        <v>16</v>
      </c>
      <c r="AN26" s="28"/>
      <c r="AO26" s="28"/>
      <c r="AP26" s="29"/>
      <c r="AQ26" s="212">
        <f>SUM(AQ24:AR25)</f>
        <v>0</v>
      </c>
      <c r="AR26" s="213"/>
      <c r="AS26" s="30" t="s">
        <v>10</v>
      </c>
      <c r="AT26" s="205" t="s">
        <v>19</v>
      </c>
      <c r="AU26" s="206"/>
      <c r="AV26" s="207"/>
      <c r="AW26" s="16"/>
    </row>
    <row r="27" spans="1:50" s="2" customFormat="1" ht="15.9" customHeight="1" thickBot="1" x14ac:dyDescent="0.25">
      <c r="A27" s="176"/>
      <c r="B27" s="156"/>
      <c r="C27" s="157"/>
      <c r="D27" s="157"/>
      <c r="E27" s="157"/>
      <c r="F27" s="157"/>
      <c r="G27" s="157"/>
      <c r="H27" s="157"/>
      <c r="I27" s="158"/>
      <c r="J27" s="227"/>
      <c r="K27" s="221"/>
      <c r="L27" s="189"/>
      <c r="M27" s="189"/>
      <c r="N27" s="189"/>
      <c r="O27" s="221"/>
      <c r="P27" s="195"/>
      <c r="Q27" s="221"/>
      <c r="R27" s="221"/>
      <c r="S27" s="189"/>
      <c r="T27" s="189"/>
      <c r="U27" s="189"/>
      <c r="V27" s="189"/>
      <c r="W27" s="189"/>
      <c r="X27" s="230"/>
      <c r="Y27" s="221"/>
      <c r="Z27" s="189"/>
      <c r="AA27" s="233"/>
      <c r="AB27" s="189"/>
      <c r="AC27" s="189"/>
      <c r="AD27" s="195"/>
      <c r="AE27" s="233"/>
      <c r="AF27" s="221"/>
      <c r="AG27" s="221"/>
      <c r="AH27" s="189"/>
      <c r="AI27" s="233"/>
      <c r="AJ27" s="189"/>
      <c r="AK27" s="236"/>
      <c r="AL27" s="38"/>
      <c r="AM27" s="32" t="s">
        <v>15</v>
      </c>
      <c r="AN27" s="33"/>
      <c r="AO27" s="33"/>
      <c r="AP27" s="34"/>
      <c r="AQ27" s="208">
        <f>COUNT(J22:AK22)</f>
        <v>0</v>
      </c>
      <c r="AR27" s="209"/>
      <c r="AS27" s="35" t="s">
        <v>10</v>
      </c>
      <c r="AT27" s="210" t="e">
        <f>(AQ26/AQ27)*100</f>
        <v>#DIV/0!</v>
      </c>
      <c r="AU27" s="211"/>
      <c r="AV27" s="75" t="s">
        <v>20</v>
      </c>
      <c r="AW27" s="16"/>
    </row>
    <row r="28" spans="1:50" s="2" customFormat="1" ht="18" customHeight="1" thickTop="1" x14ac:dyDescent="0.2">
      <c r="A28" s="176"/>
      <c r="B28" s="156"/>
      <c r="C28" s="157"/>
      <c r="D28" s="157"/>
      <c r="E28" s="157"/>
      <c r="F28" s="157"/>
      <c r="G28" s="157"/>
      <c r="H28" s="157"/>
      <c r="I28" s="158"/>
      <c r="J28" s="227"/>
      <c r="K28" s="221"/>
      <c r="L28" s="189"/>
      <c r="M28" s="189"/>
      <c r="N28" s="189"/>
      <c r="O28" s="221"/>
      <c r="P28" s="195"/>
      <c r="Q28" s="221"/>
      <c r="R28" s="221"/>
      <c r="S28" s="189"/>
      <c r="T28" s="189"/>
      <c r="U28" s="189"/>
      <c r="V28" s="189"/>
      <c r="W28" s="189"/>
      <c r="X28" s="230"/>
      <c r="Y28" s="221"/>
      <c r="Z28" s="189"/>
      <c r="AA28" s="233"/>
      <c r="AB28" s="189"/>
      <c r="AC28" s="189"/>
      <c r="AD28" s="195"/>
      <c r="AE28" s="233"/>
      <c r="AF28" s="221"/>
      <c r="AG28" s="221"/>
      <c r="AH28" s="189"/>
      <c r="AI28" s="233"/>
      <c r="AJ28" s="189"/>
      <c r="AK28" s="236"/>
      <c r="AL28" s="53" t="s">
        <v>45</v>
      </c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50" ht="15.9" customHeight="1" x14ac:dyDescent="0.2">
      <c r="A29" s="176"/>
      <c r="B29" s="156"/>
      <c r="C29" s="157"/>
      <c r="D29" s="157"/>
      <c r="E29" s="157"/>
      <c r="F29" s="157"/>
      <c r="G29" s="157"/>
      <c r="H29" s="157"/>
      <c r="I29" s="158"/>
      <c r="J29" s="227"/>
      <c r="K29" s="221"/>
      <c r="L29" s="189"/>
      <c r="M29" s="189"/>
      <c r="N29" s="189"/>
      <c r="O29" s="221"/>
      <c r="P29" s="195"/>
      <c r="Q29" s="221"/>
      <c r="R29" s="221"/>
      <c r="S29" s="189"/>
      <c r="T29" s="189"/>
      <c r="U29" s="189"/>
      <c r="V29" s="189"/>
      <c r="W29" s="189"/>
      <c r="X29" s="230"/>
      <c r="Y29" s="221"/>
      <c r="Z29" s="189"/>
      <c r="AA29" s="233"/>
      <c r="AB29" s="189"/>
      <c r="AC29" s="189"/>
      <c r="AD29" s="195"/>
      <c r="AE29" s="233"/>
      <c r="AF29" s="221"/>
      <c r="AG29" s="221"/>
      <c r="AH29" s="189"/>
      <c r="AI29" s="233"/>
      <c r="AJ29" s="189"/>
      <c r="AK29" s="236"/>
      <c r="AL29" s="38"/>
      <c r="AM29" s="11" t="s">
        <v>62</v>
      </c>
      <c r="AN29" s="12"/>
      <c r="AO29" s="12"/>
      <c r="AP29" s="13"/>
      <c r="AQ29" s="151">
        <f>COUNTIF(J24:AK24,"□")</f>
        <v>0</v>
      </c>
      <c r="AR29" s="152"/>
      <c r="AS29" s="14" t="s">
        <v>0</v>
      </c>
      <c r="AT29" s="16"/>
      <c r="AU29" s="16"/>
      <c r="AV29" s="16"/>
      <c r="AW29" s="16"/>
    </row>
    <row r="30" spans="1:50" ht="15.9" customHeight="1" thickBot="1" x14ac:dyDescent="0.25">
      <c r="A30" s="176"/>
      <c r="B30" s="156"/>
      <c r="C30" s="157"/>
      <c r="D30" s="157"/>
      <c r="E30" s="157"/>
      <c r="F30" s="157"/>
      <c r="G30" s="157"/>
      <c r="H30" s="157"/>
      <c r="I30" s="158"/>
      <c r="J30" s="227"/>
      <c r="K30" s="221"/>
      <c r="L30" s="189"/>
      <c r="M30" s="189"/>
      <c r="N30" s="189"/>
      <c r="O30" s="221"/>
      <c r="P30" s="195"/>
      <c r="Q30" s="221"/>
      <c r="R30" s="221"/>
      <c r="S30" s="189"/>
      <c r="T30" s="189"/>
      <c r="U30" s="189"/>
      <c r="V30" s="189"/>
      <c r="W30" s="189"/>
      <c r="X30" s="230"/>
      <c r="Y30" s="221"/>
      <c r="Z30" s="189"/>
      <c r="AA30" s="233"/>
      <c r="AB30" s="189"/>
      <c r="AC30" s="189"/>
      <c r="AD30" s="195"/>
      <c r="AE30" s="233"/>
      <c r="AF30" s="221"/>
      <c r="AG30" s="221"/>
      <c r="AH30" s="189"/>
      <c r="AI30" s="233"/>
      <c r="AJ30" s="189"/>
      <c r="AK30" s="236"/>
      <c r="AL30" s="38"/>
      <c r="AM30" s="23" t="s">
        <v>63</v>
      </c>
      <c r="AN30" s="24"/>
      <c r="AO30" s="24"/>
      <c r="AP30" s="25"/>
      <c r="AQ30" s="208">
        <f>COUNTIF(J24:AK24,"■")</f>
        <v>0</v>
      </c>
      <c r="AR30" s="209"/>
      <c r="AS30" s="26" t="s">
        <v>0</v>
      </c>
      <c r="AT30" s="16"/>
      <c r="AU30" s="16"/>
      <c r="AV30" s="16"/>
      <c r="AW30" s="16"/>
    </row>
    <row r="31" spans="1:50" ht="15.9" customHeight="1" thickTop="1" x14ac:dyDescent="0.2">
      <c r="A31" s="176"/>
      <c r="B31" s="156"/>
      <c r="C31" s="157"/>
      <c r="D31" s="157"/>
      <c r="E31" s="157"/>
      <c r="F31" s="157"/>
      <c r="G31" s="157"/>
      <c r="H31" s="157"/>
      <c r="I31" s="158"/>
      <c r="J31" s="227"/>
      <c r="K31" s="221"/>
      <c r="L31" s="189"/>
      <c r="M31" s="189"/>
      <c r="N31" s="189"/>
      <c r="O31" s="221"/>
      <c r="P31" s="195"/>
      <c r="Q31" s="221"/>
      <c r="R31" s="221"/>
      <c r="S31" s="189"/>
      <c r="T31" s="189"/>
      <c r="U31" s="189"/>
      <c r="V31" s="189"/>
      <c r="W31" s="189"/>
      <c r="X31" s="230"/>
      <c r="Y31" s="221"/>
      <c r="Z31" s="189"/>
      <c r="AA31" s="233"/>
      <c r="AB31" s="189"/>
      <c r="AC31" s="189"/>
      <c r="AD31" s="195"/>
      <c r="AE31" s="233"/>
      <c r="AF31" s="221"/>
      <c r="AG31" s="221"/>
      <c r="AH31" s="189"/>
      <c r="AI31" s="233"/>
      <c r="AJ31" s="189"/>
      <c r="AK31" s="236"/>
      <c r="AL31" s="38"/>
      <c r="AM31" s="27" t="s">
        <v>16</v>
      </c>
      <c r="AN31" s="28"/>
      <c r="AO31" s="28"/>
      <c r="AP31" s="29"/>
      <c r="AQ31" s="212">
        <f>SUM(AQ29:AR30)</f>
        <v>0</v>
      </c>
      <c r="AR31" s="213"/>
      <c r="AS31" s="30" t="s">
        <v>10</v>
      </c>
      <c r="AT31" s="214" t="s">
        <v>19</v>
      </c>
      <c r="AU31" s="215"/>
      <c r="AV31" s="216"/>
      <c r="AW31" s="16"/>
    </row>
    <row r="32" spans="1:50" ht="15.9" customHeight="1" thickBot="1" x14ac:dyDescent="0.25">
      <c r="A32" s="177"/>
      <c r="B32" s="159"/>
      <c r="C32" s="160"/>
      <c r="D32" s="160"/>
      <c r="E32" s="160"/>
      <c r="F32" s="160"/>
      <c r="G32" s="160"/>
      <c r="H32" s="160"/>
      <c r="I32" s="161"/>
      <c r="J32" s="228"/>
      <c r="K32" s="222"/>
      <c r="L32" s="190"/>
      <c r="M32" s="190"/>
      <c r="N32" s="190"/>
      <c r="O32" s="222"/>
      <c r="P32" s="196"/>
      <c r="Q32" s="222"/>
      <c r="R32" s="222"/>
      <c r="S32" s="190"/>
      <c r="T32" s="190"/>
      <c r="U32" s="190"/>
      <c r="V32" s="190"/>
      <c r="W32" s="190"/>
      <c r="X32" s="231"/>
      <c r="Y32" s="222"/>
      <c r="Z32" s="190"/>
      <c r="AA32" s="234"/>
      <c r="AB32" s="190"/>
      <c r="AC32" s="190"/>
      <c r="AD32" s="196"/>
      <c r="AE32" s="234"/>
      <c r="AF32" s="222"/>
      <c r="AG32" s="222"/>
      <c r="AH32" s="190"/>
      <c r="AI32" s="234"/>
      <c r="AJ32" s="190"/>
      <c r="AK32" s="237"/>
      <c r="AL32" s="38"/>
      <c r="AM32" s="32" t="s">
        <v>15</v>
      </c>
      <c r="AN32" s="33"/>
      <c r="AO32" s="33"/>
      <c r="AP32" s="34"/>
      <c r="AQ32" s="208">
        <f>COUNT(J22:AK22)</f>
        <v>0</v>
      </c>
      <c r="AR32" s="209"/>
      <c r="AS32" s="35" t="s">
        <v>10</v>
      </c>
      <c r="AT32" s="203" t="e">
        <f>(AQ31/AQ32)*100</f>
        <v>#DIV/0!</v>
      </c>
      <c r="AU32" s="204"/>
      <c r="AV32" s="76" t="s">
        <v>20</v>
      </c>
      <c r="AW32" s="16"/>
    </row>
    <row r="33" spans="1:53" ht="15.9" customHeight="1" thickTop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 t="s">
        <v>50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53" ht="15.9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9"/>
      <c r="J34" s="8"/>
      <c r="K34" s="8" t="s">
        <v>8</v>
      </c>
      <c r="L34" s="150">
        <f>L6+8</f>
        <v>21</v>
      </c>
      <c r="M34" s="150"/>
      <c r="N34" s="150"/>
      <c r="O34" s="8" t="s">
        <v>9</v>
      </c>
      <c r="P34" s="8"/>
      <c r="Q34" s="89"/>
      <c r="R34" s="8" t="s">
        <v>8</v>
      </c>
      <c r="S34" s="150">
        <f>L6+9</f>
        <v>22</v>
      </c>
      <c r="T34" s="150"/>
      <c r="U34" s="150"/>
      <c r="V34" s="8" t="s">
        <v>9</v>
      </c>
      <c r="W34" s="57"/>
      <c r="X34" s="8"/>
      <c r="Y34" s="8" t="s">
        <v>8</v>
      </c>
      <c r="Z34" s="150">
        <f>L6+10</f>
        <v>23</v>
      </c>
      <c r="AA34" s="150"/>
      <c r="AB34" s="150"/>
      <c r="AC34" s="8" t="s">
        <v>9</v>
      </c>
      <c r="AD34" s="8"/>
      <c r="AE34" s="89"/>
      <c r="AF34" s="8" t="s">
        <v>8</v>
      </c>
      <c r="AG34" s="150">
        <f>L6+11</f>
        <v>24</v>
      </c>
      <c r="AH34" s="150"/>
      <c r="AI34" s="150"/>
      <c r="AJ34" s="8" t="s">
        <v>9</v>
      </c>
      <c r="AK34" s="57"/>
      <c r="AL34" s="4"/>
      <c r="AM34" s="22" t="s">
        <v>11</v>
      </c>
      <c r="AN34" s="168">
        <f>L34</f>
        <v>21</v>
      </c>
      <c r="AO34" s="168"/>
      <c r="AP34" s="69" t="s">
        <v>12</v>
      </c>
      <c r="AQ34" s="10" t="s">
        <v>13</v>
      </c>
      <c r="AR34" s="22" t="s">
        <v>11</v>
      </c>
      <c r="AS34" s="168">
        <f>AG34</f>
        <v>24</v>
      </c>
      <c r="AT34" s="168"/>
      <c r="AU34" s="9" t="s">
        <v>12</v>
      </c>
      <c r="AV34" s="9"/>
      <c r="AW34" s="3"/>
    </row>
    <row r="35" spans="1:53" ht="15.9" customHeight="1" x14ac:dyDescent="0.2">
      <c r="A35" s="147" t="s">
        <v>47</v>
      </c>
      <c r="B35" s="148"/>
      <c r="C35" s="148"/>
      <c r="D35" s="148"/>
      <c r="E35" s="148"/>
      <c r="F35" s="148"/>
      <c r="G35" s="148"/>
      <c r="H35" s="148"/>
      <c r="I35" s="149"/>
      <c r="J35" s="86" t="b">
        <f>IF(AK21="月","火",IF(AK21="火","水",IF(AK21="水","木",IF(AK21="木","金",IF(AK21="金","土",IF(AK21="土","日",IF(AK21="日","月")))))))</f>
        <v>0</v>
      </c>
      <c r="K35" s="86" t="b">
        <f>IF(J35="月","火",IF(J35="火","水",IF(J35="水","木",IF(J35="木","金",IF(J35="金","土",IF(J35="土","日",IF(J35="日","月")))))))</f>
        <v>0</v>
      </c>
      <c r="L35" s="86" t="b">
        <f t="shared" ref="L35:AK35" si="2">IF(K35="月","火",IF(K35="火","水",IF(K35="水","木",IF(K35="木","金",IF(K35="金","土",IF(K35="土","日",IF(K35="日","月")))))))</f>
        <v>0</v>
      </c>
      <c r="M35" s="86" t="b">
        <f t="shared" si="2"/>
        <v>0</v>
      </c>
      <c r="N35" s="86" t="b">
        <f t="shared" si="2"/>
        <v>0</v>
      </c>
      <c r="O35" s="86" t="b">
        <f t="shared" si="2"/>
        <v>0</v>
      </c>
      <c r="P35" s="87" t="b">
        <f t="shared" si="2"/>
        <v>0</v>
      </c>
      <c r="Q35" s="90" t="b">
        <f t="shared" si="2"/>
        <v>0</v>
      </c>
      <c r="R35" s="86" t="b">
        <f t="shared" si="2"/>
        <v>0</v>
      </c>
      <c r="S35" s="86" t="b">
        <f t="shared" si="2"/>
        <v>0</v>
      </c>
      <c r="T35" s="86" t="b">
        <f t="shared" si="2"/>
        <v>0</v>
      </c>
      <c r="U35" s="86" t="b">
        <f t="shared" si="2"/>
        <v>0</v>
      </c>
      <c r="V35" s="86" t="b">
        <f t="shared" si="2"/>
        <v>0</v>
      </c>
      <c r="W35" s="86" t="b">
        <f t="shared" si="2"/>
        <v>0</v>
      </c>
      <c r="X35" s="86" t="b">
        <f t="shared" si="2"/>
        <v>0</v>
      </c>
      <c r="Y35" s="86" t="b">
        <f t="shared" si="2"/>
        <v>0</v>
      </c>
      <c r="Z35" s="86" t="b">
        <f t="shared" si="2"/>
        <v>0</v>
      </c>
      <c r="AA35" s="86" t="b">
        <f t="shared" si="2"/>
        <v>0</v>
      </c>
      <c r="AB35" s="86" t="b">
        <f t="shared" si="2"/>
        <v>0</v>
      </c>
      <c r="AC35" s="86" t="b">
        <f t="shared" si="2"/>
        <v>0</v>
      </c>
      <c r="AD35" s="87" t="b">
        <f t="shared" si="2"/>
        <v>0</v>
      </c>
      <c r="AE35" s="90" t="b">
        <f t="shared" si="2"/>
        <v>0</v>
      </c>
      <c r="AF35" s="86" t="b">
        <f t="shared" si="2"/>
        <v>0</v>
      </c>
      <c r="AG35" s="86" t="b">
        <f t="shared" si="2"/>
        <v>0</v>
      </c>
      <c r="AH35" s="86" t="b">
        <f t="shared" si="2"/>
        <v>0</v>
      </c>
      <c r="AI35" s="86" t="b">
        <f t="shared" si="2"/>
        <v>0</v>
      </c>
      <c r="AJ35" s="86" t="b">
        <f t="shared" si="2"/>
        <v>0</v>
      </c>
      <c r="AK35" s="86" t="b">
        <f t="shared" si="2"/>
        <v>0</v>
      </c>
      <c r="AL35" s="4"/>
      <c r="AM35" s="168" t="s">
        <v>14</v>
      </c>
      <c r="AN35" s="168"/>
      <c r="AO35" s="168"/>
      <c r="AP35" s="168"/>
      <c r="AQ35" s="168"/>
      <c r="AR35" s="168"/>
      <c r="AS35" s="168"/>
      <c r="AT35" s="168"/>
      <c r="AU35" s="168"/>
      <c r="AV35" s="168"/>
      <c r="AW35" s="3"/>
    </row>
    <row r="36" spans="1:53" s="2" customFormat="1" ht="15.9" customHeight="1" thickBot="1" x14ac:dyDescent="0.25">
      <c r="A36" s="169" t="s">
        <v>48</v>
      </c>
      <c r="B36" s="170"/>
      <c r="C36" s="170"/>
      <c r="D36" s="170"/>
      <c r="E36" s="170"/>
      <c r="F36" s="170"/>
      <c r="G36" s="170"/>
      <c r="H36" s="170"/>
      <c r="I36" s="17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53" ht="15.9" customHeight="1" thickTop="1" x14ac:dyDescent="0.2">
      <c r="A37" s="175" t="s">
        <v>35</v>
      </c>
      <c r="B37" s="178" t="s">
        <v>46</v>
      </c>
      <c r="C37" s="179"/>
      <c r="D37" s="179"/>
      <c r="E37" s="179"/>
      <c r="F37" s="179"/>
      <c r="G37" s="180"/>
      <c r="H37" s="184" t="s">
        <v>1</v>
      </c>
      <c r="I37" s="185"/>
      <c r="J37" s="83"/>
      <c r="K37" s="54"/>
      <c r="L37" s="45"/>
      <c r="M37" s="47"/>
      <c r="N37" s="47"/>
      <c r="O37" s="47"/>
      <c r="P37" s="97"/>
      <c r="Q37" s="91"/>
      <c r="R37" s="54"/>
      <c r="S37" s="92"/>
      <c r="T37" s="91"/>
      <c r="U37" s="91"/>
      <c r="V37" s="91"/>
      <c r="W37" s="91"/>
      <c r="X37" s="77"/>
      <c r="Y37" s="54"/>
      <c r="Z37" s="45"/>
      <c r="AA37" s="47"/>
      <c r="AB37" s="45"/>
      <c r="AC37" s="45"/>
      <c r="AD37" s="95"/>
      <c r="AE37" s="92"/>
      <c r="AF37" s="54"/>
      <c r="AG37" s="45"/>
      <c r="AH37" s="45"/>
      <c r="AI37" s="45"/>
      <c r="AJ37" s="45"/>
      <c r="AK37" s="48"/>
      <c r="AL37" s="49" t="s">
        <v>44</v>
      </c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53" ht="15.9" customHeight="1" x14ac:dyDescent="0.2">
      <c r="A38" s="176"/>
      <c r="B38" s="181"/>
      <c r="C38" s="182"/>
      <c r="D38" s="182"/>
      <c r="E38" s="182"/>
      <c r="F38" s="182"/>
      <c r="G38" s="183"/>
      <c r="H38" s="186" t="s">
        <v>2</v>
      </c>
      <c r="I38" s="187"/>
      <c r="J38" s="84"/>
      <c r="K38" s="39"/>
      <c r="L38" s="17"/>
      <c r="M38" s="36"/>
      <c r="N38" s="36"/>
      <c r="O38" s="36"/>
      <c r="P38" s="98"/>
      <c r="Q38" s="93"/>
      <c r="R38" s="39"/>
      <c r="S38" s="94"/>
      <c r="T38" s="93"/>
      <c r="U38" s="93"/>
      <c r="V38" s="93"/>
      <c r="W38" s="93"/>
      <c r="X38" s="78"/>
      <c r="Y38" s="39"/>
      <c r="Z38" s="17"/>
      <c r="AA38" s="36"/>
      <c r="AB38" s="17"/>
      <c r="AC38" s="17"/>
      <c r="AD38" s="96"/>
      <c r="AE38" s="94"/>
      <c r="AF38" s="39"/>
      <c r="AG38" s="17"/>
      <c r="AH38" s="17"/>
      <c r="AI38" s="17"/>
      <c r="AJ38" s="17"/>
      <c r="AK38" s="19"/>
      <c r="AL38" s="38"/>
      <c r="AM38" s="50" t="s">
        <v>62</v>
      </c>
      <c r="AN38" s="51"/>
      <c r="AO38" s="51"/>
      <c r="AP38" s="52"/>
      <c r="AQ38" s="151">
        <f>COUNTIF(J37:AK37,"□")</f>
        <v>0</v>
      </c>
      <c r="AR38" s="152"/>
      <c r="AS38" s="14" t="s">
        <v>0</v>
      </c>
      <c r="AT38" s="16"/>
      <c r="AU38" s="16"/>
      <c r="AV38" s="16"/>
      <c r="AW38" s="16"/>
    </row>
    <row r="39" spans="1:53" ht="15.9" customHeight="1" thickBot="1" x14ac:dyDescent="0.25">
      <c r="A39" s="176"/>
      <c r="B39" s="153" t="s">
        <v>3</v>
      </c>
      <c r="C39" s="154"/>
      <c r="D39" s="154"/>
      <c r="E39" s="154"/>
      <c r="F39" s="154"/>
      <c r="G39" s="154"/>
      <c r="H39" s="154"/>
      <c r="I39" s="155"/>
      <c r="J39" s="226"/>
      <c r="K39" s="217"/>
      <c r="L39" s="188"/>
      <c r="M39" s="188"/>
      <c r="N39" s="188"/>
      <c r="O39" s="188"/>
      <c r="P39" s="194"/>
      <c r="Q39" s="188"/>
      <c r="R39" s="188"/>
      <c r="S39" s="188"/>
      <c r="T39" s="220"/>
      <c r="U39" s="220"/>
      <c r="V39" s="220"/>
      <c r="W39" s="188"/>
      <c r="X39" s="226"/>
      <c r="Y39" s="188"/>
      <c r="Z39" s="188"/>
      <c r="AA39" s="191"/>
      <c r="AB39" s="165"/>
      <c r="AC39" s="172"/>
      <c r="AD39" s="194"/>
      <c r="AE39" s="197"/>
      <c r="AF39" s="217"/>
      <c r="AG39" s="188"/>
      <c r="AH39" s="188"/>
      <c r="AI39" s="188"/>
      <c r="AJ39" s="188"/>
      <c r="AK39" s="188"/>
      <c r="AL39" s="38"/>
      <c r="AM39" s="59" t="s">
        <v>63</v>
      </c>
      <c r="AN39" s="60"/>
      <c r="AO39" s="60"/>
      <c r="AP39" s="61"/>
      <c r="AQ39" s="208">
        <f>COUNTIF(J37:AK37,"■")</f>
        <v>0</v>
      </c>
      <c r="AR39" s="209"/>
      <c r="AS39" s="26" t="s">
        <v>0</v>
      </c>
      <c r="AT39" s="16"/>
      <c r="AU39" s="16"/>
      <c r="AV39" s="16"/>
      <c r="AW39" s="16"/>
    </row>
    <row r="40" spans="1:53" ht="15.9" customHeight="1" thickTop="1" x14ac:dyDescent="0.2">
      <c r="A40" s="176"/>
      <c r="B40" s="156"/>
      <c r="C40" s="157"/>
      <c r="D40" s="157"/>
      <c r="E40" s="157"/>
      <c r="F40" s="157"/>
      <c r="G40" s="157"/>
      <c r="H40" s="157"/>
      <c r="I40" s="158"/>
      <c r="J40" s="227"/>
      <c r="K40" s="218"/>
      <c r="L40" s="189"/>
      <c r="M40" s="189"/>
      <c r="N40" s="189"/>
      <c r="O40" s="189"/>
      <c r="P40" s="195"/>
      <c r="Q40" s="189"/>
      <c r="R40" s="189"/>
      <c r="S40" s="189"/>
      <c r="T40" s="221"/>
      <c r="U40" s="221"/>
      <c r="V40" s="221"/>
      <c r="W40" s="189"/>
      <c r="X40" s="227"/>
      <c r="Y40" s="189"/>
      <c r="Z40" s="189"/>
      <c r="AA40" s="192"/>
      <c r="AB40" s="166"/>
      <c r="AC40" s="173"/>
      <c r="AD40" s="195"/>
      <c r="AE40" s="198"/>
      <c r="AF40" s="218"/>
      <c r="AG40" s="189"/>
      <c r="AH40" s="189"/>
      <c r="AI40" s="189"/>
      <c r="AJ40" s="189"/>
      <c r="AK40" s="189"/>
      <c r="AL40" s="38"/>
      <c r="AM40" s="27" t="s">
        <v>16</v>
      </c>
      <c r="AN40" s="28"/>
      <c r="AO40" s="28"/>
      <c r="AP40" s="29"/>
      <c r="AQ40" s="212">
        <f>SUM(AQ38:AR39)</f>
        <v>0</v>
      </c>
      <c r="AR40" s="213"/>
      <c r="AS40" s="30" t="s">
        <v>10</v>
      </c>
      <c r="AT40" s="205" t="s">
        <v>19</v>
      </c>
      <c r="AU40" s="206"/>
      <c r="AV40" s="207"/>
      <c r="AW40" s="16"/>
      <c r="AX40" s="6" t="s">
        <v>34</v>
      </c>
    </row>
    <row r="41" spans="1:53" ht="15.9" customHeight="1" thickBot="1" x14ac:dyDescent="0.25">
      <c r="A41" s="176"/>
      <c r="B41" s="156"/>
      <c r="C41" s="157"/>
      <c r="D41" s="157"/>
      <c r="E41" s="157"/>
      <c r="F41" s="157"/>
      <c r="G41" s="157"/>
      <c r="H41" s="157"/>
      <c r="I41" s="158"/>
      <c r="J41" s="227"/>
      <c r="K41" s="218"/>
      <c r="L41" s="189"/>
      <c r="M41" s="189"/>
      <c r="N41" s="189"/>
      <c r="O41" s="189"/>
      <c r="P41" s="195"/>
      <c r="Q41" s="189"/>
      <c r="R41" s="189"/>
      <c r="S41" s="189"/>
      <c r="T41" s="221"/>
      <c r="U41" s="221"/>
      <c r="V41" s="221"/>
      <c r="W41" s="189"/>
      <c r="X41" s="227"/>
      <c r="Y41" s="189"/>
      <c r="Z41" s="189"/>
      <c r="AA41" s="192"/>
      <c r="AB41" s="166"/>
      <c r="AC41" s="173"/>
      <c r="AD41" s="195"/>
      <c r="AE41" s="198"/>
      <c r="AF41" s="218"/>
      <c r="AG41" s="189"/>
      <c r="AH41" s="189"/>
      <c r="AI41" s="189"/>
      <c r="AJ41" s="189"/>
      <c r="AK41" s="189"/>
      <c r="AL41" s="38"/>
      <c r="AM41" s="32" t="s">
        <v>15</v>
      </c>
      <c r="AN41" s="33"/>
      <c r="AO41" s="33"/>
      <c r="AP41" s="34"/>
      <c r="AQ41" s="208">
        <f>COUNT(J36:AK36)</f>
        <v>0</v>
      </c>
      <c r="AR41" s="209"/>
      <c r="AS41" s="35" t="s">
        <v>10</v>
      </c>
      <c r="AT41" s="210" t="e">
        <f>(AQ40/AQ41)*100</f>
        <v>#DIV/0!</v>
      </c>
      <c r="AU41" s="211"/>
      <c r="AV41" s="75" t="s">
        <v>20</v>
      </c>
      <c r="AW41" s="16"/>
      <c r="AX41" s="5" t="s">
        <v>29</v>
      </c>
    </row>
    <row r="42" spans="1:53" ht="15.9" customHeight="1" thickTop="1" x14ac:dyDescent="0.2">
      <c r="A42" s="176"/>
      <c r="B42" s="156"/>
      <c r="C42" s="157"/>
      <c r="D42" s="157"/>
      <c r="E42" s="157"/>
      <c r="F42" s="157"/>
      <c r="G42" s="157"/>
      <c r="H42" s="157"/>
      <c r="I42" s="158"/>
      <c r="J42" s="227"/>
      <c r="K42" s="218"/>
      <c r="L42" s="189"/>
      <c r="M42" s="189"/>
      <c r="N42" s="189"/>
      <c r="O42" s="189"/>
      <c r="P42" s="195"/>
      <c r="Q42" s="189"/>
      <c r="R42" s="189"/>
      <c r="S42" s="189"/>
      <c r="T42" s="221"/>
      <c r="U42" s="221"/>
      <c r="V42" s="221"/>
      <c r="W42" s="189"/>
      <c r="X42" s="227"/>
      <c r="Y42" s="189"/>
      <c r="Z42" s="189"/>
      <c r="AA42" s="192"/>
      <c r="AB42" s="166"/>
      <c r="AC42" s="173"/>
      <c r="AD42" s="195"/>
      <c r="AE42" s="198"/>
      <c r="AF42" s="218"/>
      <c r="AG42" s="189"/>
      <c r="AH42" s="189"/>
      <c r="AI42" s="189"/>
      <c r="AJ42" s="189"/>
      <c r="AK42" s="189"/>
      <c r="AL42" s="53" t="s">
        <v>45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5" t="s">
        <v>31</v>
      </c>
    </row>
    <row r="43" spans="1:53" ht="15.9" customHeight="1" x14ac:dyDescent="0.2">
      <c r="A43" s="176"/>
      <c r="B43" s="156"/>
      <c r="C43" s="157"/>
      <c r="D43" s="157"/>
      <c r="E43" s="157"/>
      <c r="F43" s="157"/>
      <c r="G43" s="157"/>
      <c r="H43" s="157"/>
      <c r="I43" s="158"/>
      <c r="J43" s="227"/>
      <c r="K43" s="218"/>
      <c r="L43" s="189"/>
      <c r="M43" s="189"/>
      <c r="N43" s="189"/>
      <c r="O43" s="189"/>
      <c r="P43" s="195"/>
      <c r="Q43" s="189"/>
      <c r="R43" s="189"/>
      <c r="S43" s="189"/>
      <c r="T43" s="221"/>
      <c r="U43" s="221"/>
      <c r="V43" s="221"/>
      <c r="W43" s="189"/>
      <c r="X43" s="227"/>
      <c r="Y43" s="189"/>
      <c r="Z43" s="189"/>
      <c r="AA43" s="192"/>
      <c r="AB43" s="166"/>
      <c r="AC43" s="173"/>
      <c r="AD43" s="195"/>
      <c r="AE43" s="198"/>
      <c r="AF43" s="218"/>
      <c r="AG43" s="189"/>
      <c r="AH43" s="189"/>
      <c r="AI43" s="189"/>
      <c r="AJ43" s="189"/>
      <c r="AK43" s="189"/>
      <c r="AL43" s="38"/>
      <c r="AM43" s="11" t="s">
        <v>62</v>
      </c>
      <c r="AN43" s="12"/>
      <c r="AO43" s="12"/>
      <c r="AP43" s="13"/>
      <c r="AQ43" s="151">
        <f>COUNTIF(J38:P38,"□")</f>
        <v>0</v>
      </c>
      <c r="AR43" s="152"/>
      <c r="AS43" s="14" t="s">
        <v>0</v>
      </c>
      <c r="AT43" s="16"/>
      <c r="AU43" s="16"/>
      <c r="AV43" s="16"/>
      <c r="AW43" s="16"/>
      <c r="AX43" s="15" t="s">
        <v>28</v>
      </c>
      <c r="AY43" s="5"/>
      <c r="AZ43" s="5"/>
      <c r="BA43" s="5"/>
    </row>
    <row r="44" spans="1:53" ht="15.9" customHeight="1" thickBot="1" x14ac:dyDescent="0.25">
      <c r="A44" s="176"/>
      <c r="B44" s="156"/>
      <c r="C44" s="157"/>
      <c r="D44" s="157"/>
      <c r="E44" s="157"/>
      <c r="F44" s="157"/>
      <c r="G44" s="157"/>
      <c r="H44" s="157"/>
      <c r="I44" s="158"/>
      <c r="J44" s="227"/>
      <c r="K44" s="218"/>
      <c r="L44" s="189"/>
      <c r="M44" s="189"/>
      <c r="N44" s="189"/>
      <c r="O44" s="189"/>
      <c r="P44" s="195"/>
      <c r="Q44" s="189"/>
      <c r="R44" s="189"/>
      <c r="S44" s="189"/>
      <c r="T44" s="221"/>
      <c r="U44" s="221"/>
      <c r="V44" s="221"/>
      <c r="W44" s="189"/>
      <c r="X44" s="227"/>
      <c r="Y44" s="189"/>
      <c r="Z44" s="189"/>
      <c r="AA44" s="192"/>
      <c r="AB44" s="166"/>
      <c r="AC44" s="173"/>
      <c r="AD44" s="195"/>
      <c r="AE44" s="198"/>
      <c r="AF44" s="218"/>
      <c r="AG44" s="189"/>
      <c r="AH44" s="189"/>
      <c r="AI44" s="189"/>
      <c r="AJ44" s="189"/>
      <c r="AK44" s="189"/>
      <c r="AL44" s="38"/>
      <c r="AM44" s="23" t="s">
        <v>63</v>
      </c>
      <c r="AN44" s="24"/>
      <c r="AO44" s="24"/>
      <c r="AP44" s="25"/>
      <c r="AQ44" s="208">
        <f>COUNTIF(J38:AK38,"■")</f>
        <v>0</v>
      </c>
      <c r="AR44" s="209"/>
      <c r="AS44" s="26" t="s">
        <v>0</v>
      </c>
      <c r="AT44" s="16"/>
      <c r="AU44" s="16"/>
      <c r="AV44" s="16"/>
      <c r="AW44" s="16"/>
      <c r="AX44" s="15" t="s">
        <v>32</v>
      </c>
      <c r="AY44" s="15"/>
      <c r="AZ44" s="15"/>
      <c r="BA44" s="15"/>
    </row>
    <row r="45" spans="1:53" ht="15.9" customHeight="1" thickTop="1" x14ac:dyDescent="0.2">
      <c r="A45" s="176"/>
      <c r="B45" s="156"/>
      <c r="C45" s="157"/>
      <c r="D45" s="157"/>
      <c r="E45" s="157"/>
      <c r="F45" s="157"/>
      <c r="G45" s="157"/>
      <c r="H45" s="157"/>
      <c r="I45" s="158"/>
      <c r="J45" s="227"/>
      <c r="K45" s="218"/>
      <c r="L45" s="189"/>
      <c r="M45" s="189"/>
      <c r="N45" s="189"/>
      <c r="O45" s="189"/>
      <c r="P45" s="195"/>
      <c r="Q45" s="189"/>
      <c r="R45" s="189"/>
      <c r="S45" s="189"/>
      <c r="T45" s="221"/>
      <c r="U45" s="221"/>
      <c r="V45" s="221"/>
      <c r="W45" s="189"/>
      <c r="X45" s="227"/>
      <c r="Y45" s="189"/>
      <c r="Z45" s="189"/>
      <c r="AA45" s="192"/>
      <c r="AB45" s="166"/>
      <c r="AC45" s="173"/>
      <c r="AD45" s="195"/>
      <c r="AE45" s="198"/>
      <c r="AF45" s="218"/>
      <c r="AG45" s="189"/>
      <c r="AH45" s="189"/>
      <c r="AI45" s="189"/>
      <c r="AJ45" s="189"/>
      <c r="AK45" s="189"/>
      <c r="AL45" s="38"/>
      <c r="AM45" s="27" t="s">
        <v>16</v>
      </c>
      <c r="AN45" s="28"/>
      <c r="AO45" s="28"/>
      <c r="AP45" s="29"/>
      <c r="AQ45" s="212">
        <f>SUM(AQ43:AR44)</f>
        <v>0</v>
      </c>
      <c r="AR45" s="213"/>
      <c r="AS45" s="30" t="s">
        <v>10</v>
      </c>
      <c r="AT45" s="214" t="s">
        <v>19</v>
      </c>
      <c r="AU45" s="215"/>
      <c r="AV45" s="216"/>
      <c r="AW45" s="16"/>
      <c r="AX45" s="6" t="s">
        <v>30</v>
      </c>
      <c r="AY45" s="16"/>
      <c r="AZ45" s="16"/>
      <c r="BA45" s="16"/>
    </row>
    <row r="46" spans="1:53" ht="15.9" customHeight="1" thickBot="1" x14ac:dyDescent="0.25">
      <c r="A46" s="177"/>
      <c r="B46" s="159"/>
      <c r="C46" s="160"/>
      <c r="D46" s="160"/>
      <c r="E46" s="160"/>
      <c r="F46" s="160"/>
      <c r="G46" s="160"/>
      <c r="H46" s="160"/>
      <c r="I46" s="161"/>
      <c r="J46" s="228"/>
      <c r="K46" s="219"/>
      <c r="L46" s="190"/>
      <c r="M46" s="190"/>
      <c r="N46" s="190"/>
      <c r="O46" s="190"/>
      <c r="P46" s="196"/>
      <c r="Q46" s="190"/>
      <c r="R46" s="190"/>
      <c r="S46" s="190"/>
      <c r="T46" s="222"/>
      <c r="U46" s="222"/>
      <c r="V46" s="222"/>
      <c r="W46" s="190"/>
      <c r="X46" s="228"/>
      <c r="Y46" s="190"/>
      <c r="Z46" s="190"/>
      <c r="AA46" s="193"/>
      <c r="AB46" s="167"/>
      <c r="AC46" s="174"/>
      <c r="AD46" s="196"/>
      <c r="AE46" s="199"/>
      <c r="AF46" s="219"/>
      <c r="AG46" s="190"/>
      <c r="AH46" s="190"/>
      <c r="AI46" s="190"/>
      <c r="AJ46" s="190"/>
      <c r="AK46" s="190"/>
      <c r="AL46" s="38"/>
      <c r="AM46" s="32" t="s">
        <v>15</v>
      </c>
      <c r="AN46" s="33"/>
      <c r="AO46" s="33"/>
      <c r="AP46" s="34"/>
      <c r="AQ46" s="208">
        <f>COUNT(J36:AK36)</f>
        <v>0</v>
      </c>
      <c r="AR46" s="209"/>
      <c r="AS46" s="35" t="s">
        <v>10</v>
      </c>
      <c r="AT46" s="203" t="e">
        <f>(AQ45/AQ46)*100</f>
        <v>#DIV/0!</v>
      </c>
      <c r="AU46" s="204"/>
      <c r="AV46" s="76" t="s">
        <v>20</v>
      </c>
      <c r="AW46" s="16"/>
      <c r="AX46" s="15" t="s">
        <v>33</v>
      </c>
      <c r="AY46" s="15"/>
      <c r="AZ46" s="15"/>
      <c r="BA46" s="6"/>
    </row>
    <row r="47" spans="1:53" ht="15.9" customHeight="1" thickTop="1" x14ac:dyDescent="0.2">
      <c r="A47" s="238" t="s">
        <v>43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53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</sheetData>
  <mergeCells count="177">
    <mergeCell ref="AD39:AD46"/>
    <mergeCell ref="AE39:AE46"/>
    <mergeCell ref="O39:O46"/>
    <mergeCell ref="AS34:AT34"/>
    <mergeCell ref="V39:V46"/>
    <mergeCell ref="W39:W46"/>
    <mergeCell ref="T39:T46"/>
    <mergeCell ref="U39:U46"/>
    <mergeCell ref="A47:AK47"/>
    <mergeCell ref="AT40:AV40"/>
    <mergeCell ref="AQ41:AR41"/>
    <mergeCell ref="AT41:AU41"/>
    <mergeCell ref="AQ43:AR43"/>
    <mergeCell ref="AQ44:AR44"/>
    <mergeCell ref="AQ45:AR45"/>
    <mergeCell ref="AT45:AV45"/>
    <mergeCell ref="AH39:AH46"/>
    <mergeCell ref="AI39:AI46"/>
    <mergeCell ref="AQ46:AR46"/>
    <mergeCell ref="AT46:AU46"/>
    <mergeCell ref="AJ39:AJ46"/>
    <mergeCell ref="AK39:AK46"/>
    <mergeCell ref="AQ39:AR39"/>
    <mergeCell ref="AQ40:AR40"/>
    <mergeCell ref="AB39:AB46"/>
    <mergeCell ref="AC39:AC46"/>
    <mergeCell ref="A35:I35"/>
    <mergeCell ref="AM35:AV35"/>
    <mergeCell ref="A36:I36"/>
    <mergeCell ref="A37:A46"/>
    <mergeCell ref="B37:G38"/>
    <mergeCell ref="H37:I37"/>
    <mergeCell ref="H38:I38"/>
    <mergeCell ref="AQ38:AR38"/>
    <mergeCell ref="B39:I46"/>
    <mergeCell ref="X39:X46"/>
    <mergeCell ref="Y39:Y46"/>
    <mergeCell ref="Z39:Z46"/>
    <mergeCell ref="AA39:AA46"/>
    <mergeCell ref="P39:P46"/>
    <mergeCell ref="Q39:Q46"/>
    <mergeCell ref="R39:R46"/>
    <mergeCell ref="S39:S46"/>
    <mergeCell ref="AF39:AF46"/>
    <mergeCell ref="AG39:AG46"/>
    <mergeCell ref="J39:J46"/>
    <mergeCell ref="K39:K46"/>
    <mergeCell ref="L39:L46"/>
    <mergeCell ref="M39:M46"/>
    <mergeCell ref="N39:N46"/>
    <mergeCell ref="AT31:AV31"/>
    <mergeCell ref="AQ32:AR32"/>
    <mergeCell ref="AT32:AU32"/>
    <mergeCell ref="A34:I34"/>
    <mergeCell ref="L34:N34"/>
    <mergeCell ref="S34:U34"/>
    <mergeCell ref="Z34:AB34"/>
    <mergeCell ref="AG34:AI34"/>
    <mergeCell ref="AN34:AO34"/>
    <mergeCell ref="AI25:AI32"/>
    <mergeCell ref="AJ25:AJ32"/>
    <mergeCell ref="AK25:AK32"/>
    <mergeCell ref="AQ25:AR25"/>
    <mergeCell ref="AQ26:AR26"/>
    <mergeCell ref="AT26:AV26"/>
    <mergeCell ref="AQ27:AR27"/>
    <mergeCell ref="AT27:AU27"/>
    <mergeCell ref="AQ29:AR29"/>
    <mergeCell ref="AQ30:AR30"/>
    <mergeCell ref="AC25:AC32"/>
    <mergeCell ref="AD25:AD32"/>
    <mergeCell ref="AE25:AE32"/>
    <mergeCell ref="A21:I21"/>
    <mergeCell ref="AM21:AV21"/>
    <mergeCell ref="A22:I22"/>
    <mergeCell ref="A23:A32"/>
    <mergeCell ref="B23:G24"/>
    <mergeCell ref="H23:I23"/>
    <mergeCell ref="H24:I24"/>
    <mergeCell ref="AQ24:AR24"/>
    <mergeCell ref="B25:I32"/>
    <mergeCell ref="J25:J32"/>
    <mergeCell ref="AG25:AG32"/>
    <mergeCell ref="AH25:AH32"/>
    <mergeCell ref="W25:W32"/>
    <mergeCell ref="X25:X32"/>
    <mergeCell ref="Y25:Y32"/>
    <mergeCell ref="Z25:Z32"/>
    <mergeCell ref="AA25:AA32"/>
    <mergeCell ref="AB25:AB32"/>
    <mergeCell ref="Q25:Q32"/>
    <mergeCell ref="R25:R32"/>
    <mergeCell ref="S25:S32"/>
    <mergeCell ref="T25:T32"/>
    <mergeCell ref="U25:U32"/>
    <mergeCell ref="V25:V32"/>
    <mergeCell ref="K25:K32"/>
    <mergeCell ref="L25:L32"/>
    <mergeCell ref="M25:M32"/>
    <mergeCell ref="N25:N32"/>
    <mergeCell ref="O25:O32"/>
    <mergeCell ref="P25:P32"/>
    <mergeCell ref="AQ31:AR31"/>
    <mergeCell ref="AF11:AF18"/>
    <mergeCell ref="U11:U18"/>
    <mergeCell ref="V11:V18"/>
    <mergeCell ref="W11:W18"/>
    <mergeCell ref="X11:X18"/>
    <mergeCell ref="Y11:Y18"/>
    <mergeCell ref="Z11:Z18"/>
    <mergeCell ref="AF25:AF32"/>
    <mergeCell ref="AT18:AU18"/>
    <mergeCell ref="A20:I20"/>
    <mergeCell ref="L20:N20"/>
    <mergeCell ref="S20:U20"/>
    <mergeCell ref="Z20:AB20"/>
    <mergeCell ref="AG20:AI20"/>
    <mergeCell ref="AN20:AO20"/>
    <mergeCell ref="AS20:AT20"/>
    <mergeCell ref="AG11:AG18"/>
    <mergeCell ref="AH11:AH18"/>
    <mergeCell ref="AT12:AV12"/>
    <mergeCell ref="AQ13:AR13"/>
    <mergeCell ref="AT13:AU13"/>
    <mergeCell ref="AQ15:AR15"/>
    <mergeCell ref="AQ16:AR16"/>
    <mergeCell ref="AQ17:AR17"/>
    <mergeCell ref="AT17:AV17"/>
    <mergeCell ref="AI11:AI18"/>
    <mergeCell ref="AJ11:AJ18"/>
    <mergeCell ref="AK11:AK18"/>
    <mergeCell ref="AQ11:AR11"/>
    <mergeCell ref="AQ12:AR12"/>
    <mergeCell ref="AQ18:AR18"/>
    <mergeCell ref="AA11:AA18"/>
    <mergeCell ref="A7:I7"/>
    <mergeCell ref="AM7:AV7"/>
    <mergeCell ref="A8:I8"/>
    <mergeCell ref="A9:A18"/>
    <mergeCell ref="B9:G10"/>
    <mergeCell ref="H9:I9"/>
    <mergeCell ref="H10:I10"/>
    <mergeCell ref="AQ10:AR10"/>
    <mergeCell ref="O11:O18"/>
    <mergeCell ref="P11:P18"/>
    <mergeCell ref="Q11:Q18"/>
    <mergeCell ref="R11:R18"/>
    <mergeCell ref="S11:S18"/>
    <mergeCell ref="T11:T18"/>
    <mergeCell ref="B11:I18"/>
    <mergeCell ref="J11:J18"/>
    <mergeCell ref="K11:K18"/>
    <mergeCell ref="L11:L18"/>
    <mergeCell ref="M11:M18"/>
    <mergeCell ref="N11:N18"/>
    <mergeCell ref="AB11:AB18"/>
    <mergeCell ref="AC11:AC18"/>
    <mergeCell ref="AD11:AD18"/>
    <mergeCell ref="AE11:AE18"/>
    <mergeCell ref="AK2:AM2"/>
    <mergeCell ref="AO2:AV2"/>
    <mergeCell ref="AK3:AM3"/>
    <mergeCell ref="A1:Q1"/>
    <mergeCell ref="B2:D2"/>
    <mergeCell ref="AE2:AG2"/>
    <mergeCell ref="B3:D3"/>
    <mergeCell ref="A6:I6"/>
    <mergeCell ref="L6:N6"/>
    <mergeCell ref="S6:U6"/>
    <mergeCell ref="Z6:AB6"/>
    <mergeCell ref="AG6:AI6"/>
    <mergeCell ref="F2:Q2"/>
    <mergeCell ref="F3:Q3"/>
    <mergeCell ref="R2:S2"/>
    <mergeCell ref="U2:AA2"/>
    <mergeCell ref="AN6:AO6"/>
    <mergeCell ref="AS6:AT6"/>
  </mergeCells>
  <phoneticPr fontId="6"/>
  <conditionalFormatting sqref="J7:AK7">
    <cfRule type="containsText" dxfId="35" priority="5" stopIfTrue="1" operator="containsText" text="日">
      <formula>NOT(ISERROR(SEARCH("日",J7)))</formula>
    </cfRule>
    <cfRule type="containsText" dxfId="34" priority="6" stopIfTrue="1" operator="containsText" text="土">
      <formula>NOT(ISERROR(SEARCH("土",J7)))</formula>
    </cfRule>
  </conditionalFormatting>
  <conditionalFormatting sqref="J21:AK21">
    <cfRule type="containsText" dxfId="33" priority="3" stopIfTrue="1" operator="containsText" text="日">
      <formula>NOT(ISERROR(SEARCH("日",J21)))</formula>
    </cfRule>
    <cfRule type="containsText" dxfId="32" priority="4" stopIfTrue="1" operator="containsText" text="土">
      <formula>NOT(ISERROR(SEARCH("土",J21)))</formula>
    </cfRule>
  </conditionalFormatting>
  <conditionalFormatting sqref="J35:AK35">
    <cfRule type="containsText" dxfId="31" priority="1" stopIfTrue="1" operator="containsText" text="日">
      <formula>NOT(ISERROR(SEARCH("日",J35)))</formula>
    </cfRule>
    <cfRule type="containsText" dxfId="30" priority="2" stopIfTrue="1" operator="containsText" text="土">
      <formula>NOT(ISERROR(SEARCH("土",J35)))</formula>
    </cfRule>
  </conditionalFormatting>
  <dataValidations count="2">
    <dataValidation type="list" allowBlank="1" showInputMessage="1" showErrorMessage="1" sqref="J9:AK10 J37:AK38 J23:AK24" xr:uid="{00000000-0002-0000-0100-000000000000}">
      <formula1>$BC$1:$BC$6</formula1>
    </dataValidation>
    <dataValidation type="list" allowBlank="1" showInputMessage="1" showErrorMessage="1" sqref="J7" xr:uid="{00000000-0002-0000-0100-000001000000}">
      <formula1>$BB$1:$BB$9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H121"/>
  <sheetViews>
    <sheetView view="pageBreakPreview" zoomScaleNormal="100" zoomScaleSheetLayoutView="100" workbookViewId="0">
      <selection activeCell="AS44" sqref="AS44"/>
    </sheetView>
  </sheetViews>
  <sheetFormatPr defaultRowHeight="13.2" x14ac:dyDescent="0.2"/>
  <cols>
    <col min="1" max="49" width="3.21875" customWidth="1"/>
    <col min="50" max="51" width="2.88671875" customWidth="1"/>
  </cols>
  <sheetData>
    <row r="1" spans="1:60" ht="26.25" customHeight="1" x14ac:dyDescent="0.2">
      <c r="A1" s="145" t="str">
        <f>'1・12'!$A$1:$Q$1</f>
        <v>休日取得計画書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63"/>
      <c r="S1" s="63"/>
      <c r="T1" s="63"/>
      <c r="U1" s="63"/>
      <c r="Y1" s="81"/>
      <c r="Z1" s="81"/>
      <c r="AA1" s="81"/>
      <c r="AB1" s="81"/>
      <c r="AT1" s="7"/>
      <c r="AU1" s="71" t="s">
        <v>21</v>
      </c>
      <c r="AV1" s="74">
        <v>3</v>
      </c>
      <c r="AX1" s="63" t="s">
        <v>73</v>
      </c>
      <c r="BB1" s="82" t="s">
        <v>51</v>
      </c>
      <c r="BC1" t="s">
        <v>61</v>
      </c>
    </row>
    <row r="2" spans="1:60" ht="15.9" customHeight="1" x14ac:dyDescent="0.2">
      <c r="A2" s="1"/>
      <c r="B2" s="143" t="s">
        <v>5</v>
      </c>
      <c r="C2" s="143"/>
      <c r="D2" s="143"/>
      <c r="E2" s="88" t="s">
        <v>39</v>
      </c>
      <c r="F2" s="240">
        <f>'1・12'!$F$2:$Q$2</f>
        <v>0</v>
      </c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143" t="s">
        <v>4</v>
      </c>
      <c r="S2" s="143"/>
      <c r="T2" s="88" t="s">
        <v>6</v>
      </c>
      <c r="U2" s="241" t="str">
        <f>集計表!W2</f>
        <v>R○.○.○～R○.○.○</v>
      </c>
      <c r="V2" s="241"/>
      <c r="W2" s="241"/>
      <c r="X2" s="241"/>
      <c r="Y2" s="241"/>
      <c r="Z2" s="241"/>
      <c r="AA2" s="241"/>
      <c r="AE2" s="146"/>
      <c r="AF2" s="146"/>
      <c r="AG2" s="146"/>
      <c r="AH2" s="88"/>
      <c r="AI2" s="106"/>
      <c r="AJ2" s="106"/>
      <c r="AK2" s="146" t="s">
        <v>71</v>
      </c>
      <c r="AL2" s="146"/>
      <c r="AM2" s="146"/>
      <c r="AN2" s="101" t="s">
        <v>6</v>
      </c>
      <c r="AO2" s="239" t="str">
        <f>'1・12'!$AO$2:$AV$2</f>
        <v>(株)○○建設</v>
      </c>
      <c r="AP2" s="239"/>
      <c r="AQ2" s="239"/>
      <c r="AR2" s="239"/>
      <c r="AS2" s="239"/>
      <c r="AT2" s="239"/>
      <c r="AU2" s="239"/>
      <c r="AV2" s="239"/>
      <c r="AW2" s="63"/>
      <c r="AX2" s="63" t="s">
        <v>74</v>
      </c>
      <c r="BB2" s="82" t="s">
        <v>52</v>
      </c>
      <c r="BC2" t="s">
        <v>58</v>
      </c>
    </row>
    <row r="3" spans="1:60" ht="15.9" customHeight="1" x14ac:dyDescent="0.2">
      <c r="B3" s="146" t="s">
        <v>7</v>
      </c>
      <c r="C3" s="146"/>
      <c r="D3" s="146"/>
      <c r="E3" s="88" t="s">
        <v>39</v>
      </c>
      <c r="F3" s="240">
        <f>'1・12'!$F$3:$R$3</f>
        <v>0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05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6" t="s">
        <v>68</v>
      </c>
      <c r="AH3" s="63"/>
      <c r="AI3" s="63"/>
      <c r="AJ3" s="63"/>
      <c r="AK3" s="146" t="s">
        <v>69</v>
      </c>
      <c r="AL3" s="146"/>
      <c r="AM3" s="146"/>
      <c r="AN3" s="101" t="s">
        <v>6</v>
      </c>
      <c r="AO3" s="63" t="s">
        <v>70</v>
      </c>
      <c r="AP3" s="63"/>
      <c r="AQ3" s="63"/>
      <c r="AR3" s="63"/>
      <c r="AS3" s="63"/>
      <c r="AT3" s="63"/>
      <c r="AU3" s="66"/>
      <c r="AV3" s="63"/>
      <c r="AW3" s="66"/>
      <c r="AX3" s="7"/>
      <c r="BB3" s="82" t="s">
        <v>53</v>
      </c>
      <c r="BC3" t="s">
        <v>57</v>
      </c>
    </row>
    <row r="4" spans="1:60" s="63" customFormat="1" ht="15.9" customHeight="1" x14ac:dyDescent="0.2">
      <c r="B4" s="102"/>
      <c r="C4" s="102"/>
      <c r="D4" s="102"/>
      <c r="E4" s="101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5"/>
      <c r="AG4" s="66" t="s">
        <v>67</v>
      </c>
      <c r="AU4" s="66"/>
      <c r="AV4" s="66"/>
      <c r="AW4" s="66"/>
      <c r="AX4" s="66"/>
      <c r="BB4" s="82"/>
    </row>
    <row r="5" spans="1:60" ht="15.9" customHeight="1" x14ac:dyDescent="0.2">
      <c r="B5" s="62"/>
      <c r="J5" s="68" t="s">
        <v>50</v>
      </c>
      <c r="K5" s="64"/>
      <c r="L5" s="65"/>
      <c r="M5" s="64"/>
      <c r="N5" s="64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7"/>
      <c r="AM5" s="63"/>
      <c r="AN5" s="63"/>
      <c r="AO5" s="63"/>
      <c r="AP5" s="63"/>
      <c r="AQ5" s="63"/>
      <c r="AR5" s="63"/>
      <c r="AS5" s="63"/>
      <c r="AT5" s="66"/>
      <c r="AU5" s="66"/>
      <c r="AW5" s="66"/>
      <c r="AX5" s="7"/>
      <c r="BB5" s="82" t="s">
        <v>54</v>
      </c>
      <c r="BC5" t="s">
        <v>59</v>
      </c>
    </row>
    <row r="6" spans="1:60" ht="15.9" customHeight="1" x14ac:dyDescent="0.2">
      <c r="A6" s="147"/>
      <c r="B6" s="148"/>
      <c r="C6" s="148"/>
      <c r="D6" s="148"/>
      <c r="E6" s="148"/>
      <c r="F6" s="148"/>
      <c r="G6" s="148"/>
      <c r="H6" s="148"/>
      <c r="I6" s="148"/>
      <c r="J6" s="89"/>
      <c r="K6" s="8" t="s">
        <v>8</v>
      </c>
      <c r="L6" s="150">
        <v>25</v>
      </c>
      <c r="M6" s="150"/>
      <c r="N6" s="150"/>
      <c r="O6" s="8" t="s">
        <v>9</v>
      </c>
      <c r="P6" s="8"/>
      <c r="Q6" s="89"/>
      <c r="R6" s="8" t="s">
        <v>8</v>
      </c>
      <c r="S6" s="150">
        <f>L6+1</f>
        <v>26</v>
      </c>
      <c r="T6" s="150"/>
      <c r="U6" s="150"/>
      <c r="V6" s="8" t="s">
        <v>9</v>
      </c>
      <c r="W6" s="57"/>
      <c r="X6" s="8"/>
      <c r="Y6" s="8" t="s">
        <v>8</v>
      </c>
      <c r="Z6" s="150">
        <f>L6+2</f>
        <v>27</v>
      </c>
      <c r="AA6" s="150"/>
      <c r="AB6" s="150"/>
      <c r="AC6" s="8" t="s">
        <v>9</v>
      </c>
      <c r="AD6" s="8"/>
      <c r="AE6" s="89"/>
      <c r="AF6" s="8" t="s">
        <v>8</v>
      </c>
      <c r="AG6" s="150">
        <f>L6+3</f>
        <v>28</v>
      </c>
      <c r="AH6" s="150"/>
      <c r="AI6" s="150"/>
      <c r="AJ6" s="8" t="s">
        <v>9</v>
      </c>
      <c r="AK6" s="57"/>
      <c r="AL6" s="4"/>
      <c r="AM6" s="22" t="s">
        <v>11</v>
      </c>
      <c r="AN6" s="168">
        <f>L6</f>
        <v>25</v>
      </c>
      <c r="AO6" s="168"/>
      <c r="AP6" s="69" t="s">
        <v>12</v>
      </c>
      <c r="AQ6" s="10" t="s">
        <v>13</v>
      </c>
      <c r="AR6" s="22" t="s">
        <v>11</v>
      </c>
      <c r="AS6" s="168">
        <f>AG6</f>
        <v>28</v>
      </c>
      <c r="AT6" s="168"/>
      <c r="AU6" s="9" t="s">
        <v>12</v>
      </c>
      <c r="AV6" s="9"/>
      <c r="AW6" s="3"/>
      <c r="AX6" s="3"/>
      <c r="BB6" s="82" t="s">
        <v>55</v>
      </c>
    </row>
    <row r="7" spans="1:60" ht="15.9" customHeight="1" x14ac:dyDescent="0.2">
      <c r="A7" s="147" t="s">
        <v>47</v>
      </c>
      <c r="B7" s="148"/>
      <c r="C7" s="148"/>
      <c r="D7" s="148"/>
      <c r="E7" s="148"/>
      <c r="F7" s="148"/>
      <c r="G7" s="148"/>
      <c r="H7" s="148"/>
      <c r="I7" s="148"/>
      <c r="J7" s="99"/>
      <c r="K7" s="86" t="b">
        <f>IF(J7="月","火",IF(J7="火","水",IF(J7="水","木",IF(J7="木","金",IF(J7="金","土",IF(J7="土","日",IF(J7="日","月")))))))</f>
        <v>0</v>
      </c>
      <c r="L7" s="86" t="b">
        <f t="shared" ref="L7:AK7" si="0">IF(K7="月","火",IF(K7="火","水",IF(K7="水","木",IF(K7="木","金",IF(K7="金","土",IF(K7="土","日",IF(K7="日","月")))))))</f>
        <v>0</v>
      </c>
      <c r="M7" s="86" t="b">
        <f t="shared" si="0"/>
        <v>0</v>
      </c>
      <c r="N7" s="86" t="b">
        <f t="shared" si="0"/>
        <v>0</v>
      </c>
      <c r="O7" s="86" t="b">
        <f t="shared" si="0"/>
        <v>0</v>
      </c>
      <c r="P7" s="87" t="b">
        <f t="shared" si="0"/>
        <v>0</v>
      </c>
      <c r="Q7" s="90" t="b">
        <f t="shared" si="0"/>
        <v>0</v>
      </c>
      <c r="R7" s="86" t="b">
        <f t="shared" si="0"/>
        <v>0</v>
      </c>
      <c r="S7" s="86" t="b">
        <f t="shared" si="0"/>
        <v>0</v>
      </c>
      <c r="T7" s="86" t="b">
        <f t="shared" si="0"/>
        <v>0</v>
      </c>
      <c r="U7" s="86" t="b">
        <f t="shared" si="0"/>
        <v>0</v>
      </c>
      <c r="V7" s="86" t="b">
        <f t="shared" si="0"/>
        <v>0</v>
      </c>
      <c r="W7" s="86" t="b">
        <f t="shared" si="0"/>
        <v>0</v>
      </c>
      <c r="X7" s="86" t="b">
        <f t="shared" si="0"/>
        <v>0</v>
      </c>
      <c r="Y7" s="86" t="b">
        <f t="shared" si="0"/>
        <v>0</v>
      </c>
      <c r="Z7" s="86" t="b">
        <f t="shared" si="0"/>
        <v>0</v>
      </c>
      <c r="AA7" s="86" t="b">
        <f t="shared" si="0"/>
        <v>0</v>
      </c>
      <c r="AB7" s="86" t="b">
        <f t="shared" si="0"/>
        <v>0</v>
      </c>
      <c r="AC7" s="86" t="b">
        <f t="shared" si="0"/>
        <v>0</v>
      </c>
      <c r="AD7" s="87" t="b">
        <f t="shared" si="0"/>
        <v>0</v>
      </c>
      <c r="AE7" s="90" t="b">
        <f t="shared" si="0"/>
        <v>0</v>
      </c>
      <c r="AF7" s="86" t="b">
        <f t="shared" si="0"/>
        <v>0</v>
      </c>
      <c r="AG7" s="86" t="b">
        <f t="shared" si="0"/>
        <v>0</v>
      </c>
      <c r="AH7" s="86" t="b">
        <f t="shared" si="0"/>
        <v>0</v>
      </c>
      <c r="AI7" s="86" t="b">
        <f t="shared" si="0"/>
        <v>0</v>
      </c>
      <c r="AJ7" s="86" t="b">
        <f t="shared" si="0"/>
        <v>0</v>
      </c>
      <c r="AK7" s="86" t="b">
        <f t="shared" si="0"/>
        <v>0</v>
      </c>
      <c r="AL7" s="4"/>
      <c r="AM7" s="168" t="s">
        <v>14</v>
      </c>
      <c r="AN7" s="168"/>
      <c r="AO7" s="168"/>
      <c r="AP7" s="168"/>
      <c r="AQ7" s="168"/>
      <c r="AR7" s="168"/>
      <c r="AS7" s="168"/>
      <c r="AT7" s="168"/>
      <c r="AU7" s="168"/>
      <c r="AV7" s="168"/>
      <c r="AW7" s="3"/>
      <c r="AX7" s="9"/>
      <c r="BB7" s="82" t="s">
        <v>49</v>
      </c>
    </row>
    <row r="8" spans="1:60" ht="15.9" customHeight="1" thickBot="1" x14ac:dyDescent="0.25">
      <c r="A8" s="169" t="s">
        <v>48</v>
      </c>
      <c r="B8" s="170"/>
      <c r="C8" s="170"/>
      <c r="D8" s="170"/>
      <c r="E8" s="170"/>
      <c r="F8" s="170"/>
      <c r="G8" s="170"/>
      <c r="H8" s="170"/>
      <c r="I8" s="17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BB8" s="82" t="s">
        <v>56</v>
      </c>
    </row>
    <row r="9" spans="1:60" ht="15.9" customHeight="1" thickTop="1" x14ac:dyDescent="0.2">
      <c r="A9" s="175" t="s">
        <v>35</v>
      </c>
      <c r="B9" s="178" t="s">
        <v>46</v>
      </c>
      <c r="C9" s="179"/>
      <c r="D9" s="179"/>
      <c r="E9" s="179"/>
      <c r="F9" s="179"/>
      <c r="G9" s="180"/>
      <c r="H9" s="184" t="s">
        <v>1</v>
      </c>
      <c r="I9" s="242"/>
      <c r="J9" s="95"/>
      <c r="K9" s="54"/>
      <c r="L9" s="45"/>
      <c r="M9" s="47"/>
      <c r="N9" s="47"/>
      <c r="O9" s="47"/>
      <c r="P9" s="55"/>
      <c r="Q9" s="91"/>
      <c r="R9" s="54"/>
      <c r="S9" s="92"/>
      <c r="T9" s="91"/>
      <c r="U9" s="91"/>
      <c r="V9" s="91"/>
      <c r="W9" s="91"/>
      <c r="X9" s="77"/>
      <c r="Y9" s="54"/>
      <c r="Z9" s="45"/>
      <c r="AA9" s="47"/>
      <c r="AB9" s="45"/>
      <c r="AC9" s="45"/>
      <c r="AD9" s="95"/>
      <c r="AE9" s="92"/>
      <c r="AF9" s="54"/>
      <c r="AG9" s="45"/>
      <c r="AH9" s="45"/>
      <c r="AI9" s="45"/>
      <c r="AJ9" s="45"/>
      <c r="AK9" s="48"/>
      <c r="AL9" s="49" t="s">
        <v>44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5"/>
      <c r="BF9" s="16"/>
      <c r="BG9" s="16"/>
      <c r="BH9" s="16"/>
    </row>
    <row r="10" spans="1:60" ht="15.9" customHeight="1" x14ac:dyDescent="0.2">
      <c r="A10" s="176"/>
      <c r="B10" s="181"/>
      <c r="C10" s="182"/>
      <c r="D10" s="182"/>
      <c r="E10" s="182"/>
      <c r="F10" s="182"/>
      <c r="G10" s="183"/>
      <c r="H10" s="186" t="s">
        <v>2</v>
      </c>
      <c r="I10" s="243"/>
      <c r="J10" s="96"/>
      <c r="K10" s="39"/>
      <c r="L10" s="17"/>
      <c r="M10" s="36"/>
      <c r="N10" s="36"/>
      <c r="O10" s="36"/>
      <c r="P10" s="56"/>
      <c r="Q10" s="93"/>
      <c r="R10" s="39"/>
      <c r="S10" s="94"/>
      <c r="T10" s="93"/>
      <c r="U10" s="93"/>
      <c r="V10" s="93"/>
      <c r="W10" s="93"/>
      <c r="X10" s="78"/>
      <c r="Y10" s="39"/>
      <c r="Z10" s="17"/>
      <c r="AA10" s="36"/>
      <c r="AB10" s="17"/>
      <c r="AC10" s="17"/>
      <c r="AD10" s="96"/>
      <c r="AE10" s="94"/>
      <c r="AF10" s="39"/>
      <c r="AG10" s="17"/>
      <c r="AH10" s="17"/>
      <c r="AI10" s="17"/>
      <c r="AJ10" s="17"/>
      <c r="AK10" s="19"/>
      <c r="AL10" s="38"/>
      <c r="AM10" s="50" t="s">
        <v>62</v>
      </c>
      <c r="AN10" s="51"/>
      <c r="AO10" s="51"/>
      <c r="AP10" s="52"/>
      <c r="AQ10" s="151">
        <f>COUNTIF(J9:AK9,"□")</f>
        <v>0</v>
      </c>
      <c r="AR10" s="152"/>
      <c r="AS10" s="14" t="s">
        <v>0</v>
      </c>
      <c r="AT10" s="16"/>
      <c r="AU10" s="16"/>
      <c r="AV10" s="16"/>
      <c r="AW10" s="16"/>
      <c r="AX10" s="5"/>
      <c r="BF10" s="16"/>
      <c r="BG10" s="5"/>
      <c r="BH10" s="5"/>
    </row>
    <row r="11" spans="1:60" ht="15.9" customHeight="1" thickBot="1" x14ac:dyDescent="0.25">
      <c r="A11" s="176"/>
      <c r="B11" s="153" t="s">
        <v>3</v>
      </c>
      <c r="C11" s="154"/>
      <c r="D11" s="154"/>
      <c r="E11" s="154"/>
      <c r="F11" s="154"/>
      <c r="G11" s="154"/>
      <c r="H11" s="154"/>
      <c r="I11" s="154"/>
      <c r="J11" s="165"/>
      <c r="K11" s="165"/>
      <c r="L11" s="165"/>
      <c r="M11" s="165"/>
      <c r="N11" s="165"/>
      <c r="O11" s="165"/>
      <c r="P11" s="172"/>
      <c r="Q11" s="165"/>
      <c r="R11" s="165"/>
      <c r="S11" s="165"/>
      <c r="T11" s="165"/>
      <c r="U11" s="165"/>
      <c r="V11" s="165"/>
      <c r="W11" s="165"/>
      <c r="X11" s="200"/>
      <c r="Y11" s="165"/>
      <c r="Z11" s="188"/>
      <c r="AA11" s="191"/>
      <c r="AB11" s="188"/>
      <c r="AC11" s="188"/>
      <c r="AD11" s="194"/>
      <c r="AE11" s="197"/>
      <c r="AF11" s="217"/>
      <c r="AG11" s="188"/>
      <c r="AH11" s="188"/>
      <c r="AI11" s="188"/>
      <c r="AJ11" s="220"/>
      <c r="AK11" s="223"/>
      <c r="AL11" s="38"/>
      <c r="AM11" s="59" t="s">
        <v>63</v>
      </c>
      <c r="AN11" s="60"/>
      <c r="AO11" s="60"/>
      <c r="AP11" s="61"/>
      <c r="AQ11" s="208">
        <f>COUNTIF(J9:AK9,"■")</f>
        <v>0</v>
      </c>
      <c r="AR11" s="209"/>
      <c r="AS11" s="26" t="s">
        <v>0</v>
      </c>
      <c r="AT11" s="16"/>
      <c r="AU11" s="16"/>
      <c r="AV11" s="16"/>
      <c r="AW11" s="16"/>
      <c r="AX11" s="16"/>
      <c r="BE11" s="5"/>
      <c r="BF11" s="5"/>
      <c r="BG11" s="5"/>
      <c r="BH11" s="5"/>
    </row>
    <row r="12" spans="1:60" ht="15.9" customHeight="1" thickTop="1" x14ac:dyDescent="0.2">
      <c r="A12" s="176"/>
      <c r="B12" s="156"/>
      <c r="C12" s="157"/>
      <c r="D12" s="157"/>
      <c r="E12" s="157"/>
      <c r="F12" s="157"/>
      <c r="G12" s="157"/>
      <c r="H12" s="157"/>
      <c r="I12" s="157"/>
      <c r="J12" s="166"/>
      <c r="K12" s="166"/>
      <c r="L12" s="166"/>
      <c r="M12" s="166"/>
      <c r="N12" s="166"/>
      <c r="O12" s="166"/>
      <c r="P12" s="173"/>
      <c r="Q12" s="166"/>
      <c r="R12" s="166"/>
      <c r="S12" s="166"/>
      <c r="T12" s="166"/>
      <c r="U12" s="166"/>
      <c r="V12" s="166"/>
      <c r="W12" s="166"/>
      <c r="X12" s="201"/>
      <c r="Y12" s="166"/>
      <c r="Z12" s="189"/>
      <c r="AA12" s="192"/>
      <c r="AB12" s="189"/>
      <c r="AC12" s="189"/>
      <c r="AD12" s="195"/>
      <c r="AE12" s="198"/>
      <c r="AF12" s="218"/>
      <c r="AG12" s="189"/>
      <c r="AH12" s="189"/>
      <c r="AI12" s="189"/>
      <c r="AJ12" s="221"/>
      <c r="AK12" s="224"/>
      <c r="AL12" s="38"/>
      <c r="AM12" s="27" t="s">
        <v>16</v>
      </c>
      <c r="AN12" s="28"/>
      <c r="AO12" s="28"/>
      <c r="AP12" s="29"/>
      <c r="AQ12" s="212">
        <f>SUM(AQ10:AR11)</f>
        <v>0</v>
      </c>
      <c r="AR12" s="213"/>
      <c r="AS12" s="30" t="s">
        <v>10</v>
      </c>
      <c r="AT12" s="205" t="s">
        <v>19</v>
      </c>
      <c r="AU12" s="206"/>
      <c r="AV12" s="207"/>
      <c r="AW12" s="16"/>
      <c r="AX12" s="16"/>
      <c r="BC12" s="5"/>
      <c r="BD12" s="5"/>
      <c r="BE12" s="5"/>
      <c r="BF12" s="16"/>
      <c r="BG12" s="16"/>
      <c r="BH12" s="16"/>
    </row>
    <row r="13" spans="1:60" ht="15.9" customHeight="1" thickBot="1" x14ac:dyDescent="0.25">
      <c r="A13" s="176"/>
      <c r="B13" s="156"/>
      <c r="C13" s="157"/>
      <c r="D13" s="157"/>
      <c r="E13" s="157"/>
      <c r="F13" s="157"/>
      <c r="G13" s="157"/>
      <c r="H13" s="157"/>
      <c r="I13" s="157"/>
      <c r="J13" s="166"/>
      <c r="K13" s="166"/>
      <c r="L13" s="166"/>
      <c r="M13" s="166"/>
      <c r="N13" s="166"/>
      <c r="O13" s="166"/>
      <c r="P13" s="173"/>
      <c r="Q13" s="166"/>
      <c r="R13" s="166"/>
      <c r="S13" s="166"/>
      <c r="T13" s="166"/>
      <c r="U13" s="166"/>
      <c r="V13" s="166"/>
      <c r="W13" s="166"/>
      <c r="X13" s="201"/>
      <c r="Y13" s="166"/>
      <c r="Z13" s="189"/>
      <c r="AA13" s="192"/>
      <c r="AB13" s="189"/>
      <c r="AC13" s="189"/>
      <c r="AD13" s="195"/>
      <c r="AE13" s="198"/>
      <c r="AF13" s="218"/>
      <c r="AG13" s="189"/>
      <c r="AH13" s="189"/>
      <c r="AI13" s="189"/>
      <c r="AJ13" s="221"/>
      <c r="AK13" s="224"/>
      <c r="AL13" s="38"/>
      <c r="AM13" s="32" t="s">
        <v>15</v>
      </c>
      <c r="AN13" s="33"/>
      <c r="AO13" s="33"/>
      <c r="AP13" s="34"/>
      <c r="AQ13" s="208">
        <f>COUNT(J8:AK8)</f>
        <v>0</v>
      </c>
      <c r="AR13" s="209"/>
      <c r="AS13" s="35" t="s">
        <v>10</v>
      </c>
      <c r="AT13" s="210" t="e">
        <f>(AQ12/AQ13)*100</f>
        <v>#DIV/0!</v>
      </c>
      <c r="AU13" s="211"/>
      <c r="AV13" s="75" t="s">
        <v>20</v>
      </c>
      <c r="AW13" s="16"/>
      <c r="AX13" s="16"/>
      <c r="BC13" s="15"/>
      <c r="BD13" s="15"/>
      <c r="BE13" s="16"/>
      <c r="BF13" s="16"/>
      <c r="BG13" s="16"/>
      <c r="BH13" s="16"/>
    </row>
    <row r="14" spans="1:60" ht="15.9" customHeight="1" thickTop="1" x14ac:dyDescent="0.2">
      <c r="A14" s="176"/>
      <c r="B14" s="156"/>
      <c r="C14" s="157"/>
      <c r="D14" s="157"/>
      <c r="E14" s="157"/>
      <c r="F14" s="157"/>
      <c r="G14" s="157"/>
      <c r="H14" s="157"/>
      <c r="I14" s="157"/>
      <c r="J14" s="166"/>
      <c r="K14" s="166"/>
      <c r="L14" s="166"/>
      <c r="M14" s="166"/>
      <c r="N14" s="166"/>
      <c r="O14" s="166"/>
      <c r="P14" s="173"/>
      <c r="Q14" s="166"/>
      <c r="R14" s="166"/>
      <c r="S14" s="166"/>
      <c r="T14" s="166"/>
      <c r="U14" s="166"/>
      <c r="V14" s="166"/>
      <c r="W14" s="166"/>
      <c r="X14" s="201"/>
      <c r="Y14" s="166"/>
      <c r="Z14" s="189"/>
      <c r="AA14" s="192"/>
      <c r="AB14" s="189"/>
      <c r="AC14" s="189"/>
      <c r="AD14" s="195"/>
      <c r="AE14" s="198"/>
      <c r="AF14" s="218"/>
      <c r="AG14" s="189"/>
      <c r="AH14" s="189"/>
      <c r="AI14" s="189"/>
      <c r="AJ14" s="221"/>
      <c r="AK14" s="224"/>
      <c r="AL14" s="53" t="s">
        <v>45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BC14" s="16"/>
      <c r="BD14" s="16"/>
      <c r="BE14" s="3"/>
      <c r="BF14" s="2"/>
      <c r="BG14" s="2"/>
      <c r="BH14" s="2"/>
    </row>
    <row r="15" spans="1:60" ht="15.9" customHeight="1" x14ac:dyDescent="0.2">
      <c r="A15" s="176"/>
      <c r="B15" s="156"/>
      <c r="C15" s="157"/>
      <c r="D15" s="157"/>
      <c r="E15" s="157"/>
      <c r="F15" s="157"/>
      <c r="G15" s="157"/>
      <c r="H15" s="157"/>
      <c r="I15" s="157"/>
      <c r="J15" s="166"/>
      <c r="K15" s="166"/>
      <c r="L15" s="166"/>
      <c r="M15" s="166"/>
      <c r="N15" s="166"/>
      <c r="O15" s="166"/>
      <c r="P15" s="173"/>
      <c r="Q15" s="166"/>
      <c r="R15" s="166"/>
      <c r="S15" s="166"/>
      <c r="T15" s="166"/>
      <c r="U15" s="166"/>
      <c r="V15" s="166"/>
      <c r="W15" s="166"/>
      <c r="X15" s="201"/>
      <c r="Y15" s="166"/>
      <c r="Z15" s="189"/>
      <c r="AA15" s="192"/>
      <c r="AB15" s="189"/>
      <c r="AC15" s="189"/>
      <c r="AD15" s="195"/>
      <c r="AE15" s="198"/>
      <c r="AF15" s="218"/>
      <c r="AG15" s="189"/>
      <c r="AH15" s="189"/>
      <c r="AI15" s="189"/>
      <c r="AJ15" s="221"/>
      <c r="AK15" s="224"/>
      <c r="AL15" s="38"/>
      <c r="AM15" s="11" t="s">
        <v>62</v>
      </c>
      <c r="AN15" s="12"/>
      <c r="AO15" s="12"/>
      <c r="AP15" s="13"/>
      <c r="AQ15" s="151">
        <f>COUNTIF(J10:AK10,"□")</f>
        <v>0</v>
      </c>
      <c r="AR15" s="152"/>
      <c r="AS15" s="14" t="s">
        <v>0</v>
      </c>
      <c r="AT15" s="16"/>
      <c r="AU15" s="16"/>
      <c r="AV15" s="16"/>
      <c r="AW15" s="16"/>
      <c r="AX15" s="16"/>
      <c r="BC15" s="6"/>
      <c r="BD15" s="6"/>
      <c r="BE15" s="3"/>
      <c r="BF15" s="20"/>
      <c r="BG15" s="20"/>
      <c r="BH15" s="20"/>
    </row>
    <row r="16" spans="1:60" ht="15.9" customHeight="1" thickBot="1" x14ac:dyDescent="0.25">
      <c r="A16" s="176"/>
      <c r="B16" s="156"/>
      <c r="C16" s="157"/>
      <c r="D16" s="157"/>
      <c r="E16" s="157"/>
      <c r="F16" s="157"/>
      <c r="G16" s="157"/>
      <c r="H16" s="157"/>
      <c r="I16" s="157"/>
      <c r="J16" s="166"/>
      <c r="K16" s="166"/>
      <c r="L16" s="166"/>
      <c r="M16" s="166"/>
      <c r="N16" s="166"/>
      <c r="O16" s="166"/>
      <c r="P16" s="173"/>
      <c r="Q16" s="166"/>
      <c r="R16" s="166"/>
      <c r="S16" s="166"/>
      <c r="T16" s="166"/>
      <c r="U16" s="166"/>
      <c r="V16" s="166"/>
      <c r="W16" s="166"/>
      <c r="X16" s="201"/>
      <c r="Y16" s="166"/>
      <c r="Z16" s="189"/>
      <c r="AA16" s="192"/>
      <c r="AB16" s="189"/>
      <c r="AC16" s="189"/>
      <c r="AD16" s="195"/>
      <c r="AE16" s="198"/>
      <c r="AF16" s="218"/>
      <c r="AG16" s="189"/>
      <c r="AH16" s="189"/>
      <c r="AI16" s="189"/>
      <c r="AJ16" s="221"/>
      <c r="AK16" s="224"/>
      <c r="AL16" s="38"/>
      <c r="AM16" s="23" t="s">
        <v>63</v>
      </c>
      <c r="AN16" s="24"/>
      <c r="AO16" s="24"/>
      <c r="AP16" s="25"/>
      <c r="AQ16" s="208">
        <f>COUNTIF(J10:AK10,"■")</f>
        <v>0</v>
      </c>
      <c r="AR16" s="209"/>
      <c r="AS16" s="26" t="s">
        <v>0</v>
      </c>
      <c r="AT16" s="16"/>
      <c r="AU16" s="16"/>
      <c r="AV16" s="16"/>
      <c r="AW16" s="16"/>
      <c r="AX16" s="16"/>
      <c r="AY16" s="15"/>
      <c r="AZ16" s="15"/>
      <c r="BA16" s="15"/>
      <c r="BB16" s="6"/>
      <c r="BC16" s="6"/>
      <c r="BD16" s="6"/>
      <c r="BE16" s="3"/>
      <c r="BF16" s="20"/>
      <c r="BG16" s="20"/>
      <c r="BH16" s="20"/>
    </row>
    <row r="17" spans="1:50" ht="15.9" customHeight="1" thickTop="1" x14ac:dyDescent="0.2">
      <c r="A17" s="176"/>
      <c r="B17" s="156"/>
      <c r="C17" s="157"/>
      <c r="D17" s="157"/>
      <c r="E17" s="157"/>
      <c r="F17" s="157"/>
      <c r="G17" s="157"/>
      <c r="H17" s="157"/>
      <c r="I17" s="157"/>
      <c r="J17" s="166"/>
      <c r="K17" s="166"/>
      <c r="L17" s="166"/>
      <c r="M17" s="166"/>
      <c r="N17" s="166"/>
      <c r="O17" s="166"/>
      <c r="P17" s="173"/>
      <c r="Q17" s="166"/>
      <c r="R17" s="166"/>
      <c r="S17" s="166"/>
      <c r="T17" s="166"/>
      <c r="U17" s="166"/>
      <c r="V17" s="166"/>
      <c r="W17" s="166"/>
      <c r="X17" s="201"/>
      <c r="Y17" s="166"/>
      <c r="Z17" s="189"/>
      <c r="AA17" s="192"/>
      <c r="AB17" s="189"/>
      <c r="AC17" s="189"/>
      <c r="AD17" s="195"/>
      <c r="AE17" s="198"/>
      <c r="AF17" s="218"/>
      <c r="AG17" s="189"/>
      <c r="AH17" s="189"/>
      <c r="AI17" s="189"/>
      <c r="AJ17" s="221"/>
      <c r="AK17" s="224"/>
      <c r="AL17" s="38"/>
      <c r="AM17" s="27" t="s">
        <v>16</v>
      </c>
      <c r="AN17" s="28"/>
      <c r="AO17" s="28"/>
      <c r="AP17" s="29"/>
      <c r="AQ17" s="212">
        <f>SUM(AQ15:AR16)</f>
        <v>0</v>
      </c>
      <c r="AR17" s="213"/>
      <c r="AS17" s="30" t="s">
        <v>10</v>
      </c>
      <c r="AT17" s="214" t="s">
        <v>19</v>
      </c>
      <c r="AU17" s="215"/>
      <c r="AV17" s="216"/>
      <c r="AW17" s="16"/>
      <c r="AX17" s="16"/>
    </row>
    <row r="18" spans="1:50" ht="15.9" customHeight="1" thickBot="1" x14ac:dyDescent="0.25">
      <c r="A18" s="177"/>
      <c r="B18" s="159"/>
      <c r="C18" s="160"/>
      <c r="D18" s="160"/>
      <c r="E18" s="160"/>
      <c r="F18" s="160"/>
      <c r="G18" s="160"/>
      <c r="H18" s="160"/>
      <c r="I18" s="160"/>
      <c r="J18" s="167"/>
      <c r="K18" s="167"/>
      <c r="L18" s="167"/>
      <c r="M18" s="167"/>
      <c r="N18" s="167"/>
      <c r="O18" s="167"/>
      <c r="P18" s="174"/>
      <c r="Q18" s="167"/>
      <c r="R18" s="167"/>
      <c r="S18" s="167"/>
      <c r="T18" s="167"/>
      <c r="U18" s="167"/>
      <c r="V18" s="167"/>
      <c r="W18" s="167"/>
      <c r="X18" s="202"/>
      <c r="Y18" s="167"/>
      <c r="Z18" s="190"/>
      <c r="AA18" s="193"/>
      <c r="AB18" s="190"/>
      <c r="AC18" s="190"/>
      <c r="AD18" s="196"/>
      <c r="AE18" s="199"/>
      <c r="AF18" s="219"/>
      <c r="AG18" s="190"/>
      <c r="AH18" s="190"/>
      <c r="AI18" s="190"/>
      <c r="AJ18" s="222"/>
      <c r="AK18" s="225"/>
      <c r="AL18" s="38"/>
      <c r="AM18" s="32" t="s">
        <v>15</v>
      </c>
      <c r="AN18" s="33"/>
      <c r="AO18" s="33"/>
      <c r="AP18" s="34"/>
      <c r="AQ18" s="208">
        <f>COUNT(J8:AK8)</f>
        <v>0</v>
      </c>
      <c r="AR18" s="209"/>
      <c r="AS18" s="35" t="s">
        <v>10</v>
      </c>
      <c r="AT18" s="203" t="e">
        <f>(AQ17/AQ18)*100</f>
        <v>#DIV/0!</v>
      </c>
      <c r="AU18" s="204"/>
      <c r="AV18" s="76" t="s">
        <v>20</v>
      </c>
      <c r="AW18" s="16"/>
      <c r="AX18" s="16"/>
    </row>
    <row r="19" spans="1:50" s="2" customFormat="1" ht="15.9" customHeight="1" thickTop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8" t="s">
        <v>50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50" s="16" customFormat="1" ht="15.9" customHeight="1" x14ac:dyDescent="0.2">
      <c r="A20" s="147"/>
      <c r="B20" s="148"/>
      <c r="C20" s="148"/>
      <c r="D20" s="148"/>
      <c r="E20" s="148"/>
      <c r="F20" s="148"/>
      <c r="G20" s="148"/>
      <c r="H20" s="148"/>
      <c r="I20" s="148"/>
      <c r="J20" s="89"/>
      <c r="K20" s="8" t="s">
        <v>8</v>
      </c>
      <c r="L20" s="150">
        <f>L6+4</f>
        <v>29</v>
      </c>
      <c r="M20" s="150"/>
      <c r="N20" s="150"/>
      <c r="O20" s="8" t="s">
        <v>9</v>
      </c>
      <c r="P20" s="57"/>
      <c r="Q20" s="8"/>
      <c r="R20" s="8" t="s">
        <v>8</v>
      </c>
      <c r="S20" s="150">
        <f>L6+5</f>
        <v>30</v>
      </c>
      <c r="T20" s="150"/>
      <c r="U20" s="150"/>
      <c r="V20" s="8" t="s">
        <v>9</v>
      </c>
      <c r="W20" s="8"/>
      <c r="X20" s="89"/>
      <c r="Y20" s="8" t="s">
        <v>8</v>
      </c>
      <c r="Z20" s="150">
        <f>L6+6</f>
        <v>31</v>
      </c>
      <c r="AA20" s="150"/>
      <c r="AB20" s="150"/>
      <c r="AC20" s="8" t="s">
        <v>9</v>
      </c>
      <c r="AD20" s="57"/>
      <c r="AE20" s="8"/>
      <c r="AF20" s="8" t="s">
        <v>8</v>
      </c>
      <c r="AG20" s="150">
        <f>L6+7</f>
        <v>32</v>
      </c>
      <c r="AH20" s="150"/>
      <c r="AI20" s="150"/>
      <c r="AJ20" s="8" t="s">
        <v>9</v>
      </c>
      <c r="AK20" s="57"/>
      <c r="AL20" s="4"/>
      <c r="AM20" s="22" t="s">
        <v>11</v>
      </c>
      <c r="AN20" s="168">
        <f>L20</f>
        <v>29</v>
      </c>
      <c r="AO20" s="168"/>
      <c r="AP20" s="69" t="s">
        <v>12</v>
      </c>
      <c r="AQ20" s="10" t="s">
        <v>13</v>
      </c>
      <c r="AR20" s="22" t="s">
        <v>11</v>
      </c>
      <c r="AS20" s="168">
        <f>AG20</f>
        <v>32</v>
      </c>
      <c r="AT20" s="168"/>
      <c r="AU20" s="9" t="s">
        <v>12</v>
      </c>
      <c r="AV20" s="9"/>
      <c r="AW20" s="3"/>
    </row>
    <row r="21" spans="1:50" s="2" customFormat="1" ht="15.9" customHeight="1" x14ac:dyDescent="0.2">
      <c r="A21" s="147" t="s">
        <v>47</v>
      </c>
      <c r="B21" s="148"/>
      <c r="C21" s="148"/>
      <c r="D21" s="148"/>
      <c r="E21" s="148"/>
      <c r="F21" s="148"/>
      <c r="G21" s="148"/>
      <c r="H21" s="148"/>
      <c r="I21" s="148"/>
      <c r="J21" s="90" t="b">
        <f>IF(AK7="月","火",IF(AK7="火","水",IF(AK7="水","木",IF(AK7="木","金",IF(AK7="金","土",IF(AK7="土","日",IF(AK7="日","月")))))))</f>
        <v>0</v>
      </c>
      <c r="K21" s="86" t="b">
        <f>IF(J21="月","火",IF(J21="火","水",IF(J21="水","木",IF(J21="木","金",IF(J21="金","土",IF(J21="土","日",IF(J21="日","月")))))))</f>
        <v>0</v>
      </c>
      <c r="L21" s="86" t="b">
        <f t="shared" ref="L21:AK21" si="1">IF(K21="月","火",IF(K21="火","水",IF(K21="水","木",IF(K21="木","金",IF(K21="金","土",IF(K21="土","日",IF(K21="日","月")))))))</f>
        <v>0</v>
      </c>
      <c r="M21" s="86" t="b">
        <f t="shared" si="1"/>
        <v>0</v>
      </c>
      <c r="N21" s="86" t="b">
        <f t="shared" si="1"/>
        <v>0</v>
      </c>
      <c r="O21" s="86" t="b">
        <f t="shared" si="1"/>
        <v>0</v>
      </c>
      <c r="P21" s="86" t="b">
        <f t="shared" si="1"/>
        <v>0</v>
      </c>
      <c r="Q21" s="86" t="b">
        <f t="shared" si="1"/>
        <v>0</v>
      </c>
      <c r="R21" s="86" t="b">
        <f t="shared" si="1"/>
        <v>0</v>
      </c>
      <c r="S21" s="86" t="b">
        <f t="shared" si="1"/>
        <v>0</v>
      </c>
      <c r="T21" s="86" t="b">
        <f t="shared" si="1"/>
        <v>0</v>
      </c>
      <c r="U21" s="86" t="b">
        <f t="shared" si="1"/>
        <v>0</v>
      </c>
      <c r="V21" s="86" t="b">
        <f t="shared" si="1"/>
        <v>0</v>
      </c>
      <c r="W21" s="87" t="b">
        <f t="shared" si="1"/>
        <v>0</v>
      </c>
      <c r="X21" s="90" t="b">
        <f t="shared" si="1"/>
        <v>0</v>
      </c>
      <c r="Y21" s="86" t="b">
        <f t="shared" si="1"/>
        <v>0</v>
      </c>
      <c r="Z21" s="86" t="b">
        <f t="shared" si="1"/>
        <v>0</v>
      </c>
      <c r="AA21" s="86" t="b">
        <f t="shared" si="1"/>
        <v>0</v>
      </c>
      <c r="AB21" s="86" t="b">
        <f t="shared" si="1"/>
        <v>0</v>
      </c>
      <c r="AC21" s="86" t="b">
        <f t="shared" si="1"/>
        <v>0</v>
      </c>
      <c r="AD21" s="86" t="b">
        <f t="shared" si="1"/>
        <v>0</v>
      </c>
      <c r="AE21" s="86" t="b">
        <f t="shared" si="1"/>
        <v>0</v>
      </c>
      <c r="AF21" s="86" t="b">
        <f t="shared" si="1"/>
        <v>0</v>
      </c>
      <c r="AG21" s="86" t="b">
        <f t="shared" si="1"/>
        <v>0</v>
      </c>
      <c r="AH21" s="86" t="b">
        <f t="shared" si="1"/>
        <v>0</v>
      </c>
      <c r="AI21" s="86" t="b">
        <f t="shared" si="1"/>
        <v>0</v>
      </c>
      <c r="AJ21" s="86" t="b">
        <f t="shared" si="1"/>
        <v>0</v>
      </c>
      <c r="AK21" s="86" t="b">
        <f t="shared" si="1"/>
        <v>0</v>
      </c>
      <c r="AL21" s="4"/>
      <c r="AM21" s="168" t="s">
        <v>14</v>
      </c>
      <c r="AN21" s="168"/>
      <c r="AO21" s="168"/>
      <c r="AP21" s="168"/>
      <c r="AQ21" s="168"/>
      <c r="AR21" s="168"/>
      <c r="AS21" s="168"/>
      <c r="AT21" s="168"/>
      <c r="AU21" s="168"/>
      <c r="AV21" s="168"/>
      <c r="AW21" s="3"/>
    </row>
    <row r="22" spans="1:50" s="2" customFormat="1" ht="15.9" customHeight="1" thickBot="1" x14ac:dyDescent="0.25">
      <c r="A22" s="169" t="s">
        <v>48</v>
      </c>
      <c r="B22" s="170"/>
      <c r="C22" s="170"/>
      <c r="D22" s="170"/>
      <c r="E22" s="170"/>
      <c r="F22" s="170"/>
      <c r="G22" s="170"/>
      <c r="H22" s="170"/>
      <c r="I22" s="171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50" s="2" customFormat="1" ht="15.9" customHeight="1" thickTop="1" x14ac:dyDescent="0.2">
      <c r="A23" s="175" t="s">
        <v>35</v>
      </c>
      <c r="B23" s="178" t="s">
        <v>46</v>
      </c>
      <c r="C23" s="179"/>
      <c r="D23" s="179"/>
      <c r="E23" s="179"/>
      <c r="F23" s="179"/>
      <c r="G23" s="180"/>
      <c r="H23" s="184" t="s">
        <v>1</v>
      </c>
      <c r="I23" s="242"/>
      <c r="J23" s="95"/>
      <c r="K23" s="54"/>
      <c r="L23" s="92"/>
      <c r="M23" s="91"/>
      <c r="N23" s="91"/>
      <c r="O23" s="91"/>
      <c r="P23" s="91"/>
      <c r="Q23" s="79"/>
      <c r="R23" s="54"/>
      <c r="S23" s="45"/>
      <c r="T23" s="47"/>
      <c r="U23" s="47"/>
      <c r="V23" s="47"/>
      <c r="W23" s="97"/>
      <c r="X23" s="97"/>
      <c r="Y23" s="54"/>
      <c r="Z23" s="92"/>
      <c r="AA23" s="91"/>
      <c r="AB23" s="92"/>
      <c r="AC23" s="92"/>
      <c r="AD23" s="92"/>
      <c r="AE23" s="46"/>
      <c r="AF23" s="54"/>
      <c r="AG23" s="45"/>
      <c r="AH23" s="45"/>
      <c r="AI23" s="45"/>
      <c r="AJ23" s="45"/>
      <c r="AK23" s="48"/>
      <c r="AL23" s="49" t="s">
        <v>44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50" s="2" customFormat="1" ht="15.9" customHeight="1" x14ac:dyDescent="0.2">
      <c r="A24" s="176"/>
      <c r="B24" s="181"/>
      <c r="C24" s="182"/>
      <c r="D24" s="182"/>
      <c r="E24" s="182"/>
      <c r="F24" s="182"/>
      <c r="G24" s="183"/>
      <c r="H24" s="186" t="s">
        <v>2</v>
      </c>
      <c r="I24" s="243"/>
      <c r="J24" s="96"/>
      <c r="K24" s="39"/>
      <c r="L24" s="94"/>
      <c r="M24" s="93"/>
      <c r="N24" s="93"/>
      <c r="O24" s="93"/>
      <c r="P24" s="93"/>
      <c r="Q24" s="80"/>
      <c r="R24" s="39"/>
      <c r="S24" s="17"/>
      <c r="T24" s="36"/>
      <c r="U24" s="36"/>
      <c r="V24" s="36"/>
      <c r="W24" s="98"/>
      <c r="X24" s="98"/>
      <c r="Y24" s="39"/>
      <c r="Z24" s="94"/>
      <c r="AA24" s="93"/>
      <c r="AB24" s="94"/>
      <c r="AC24" s="94"/>
      <c r="AD24" s="94"/>
      <c r="AE24" s="18"/>
      <c r="AF24" s="39"/>
      <c r="AG24" s="17"/>
      <c r="AH24" s="17"/>
      <c r="AI24" s="17"/>
      <c r="AJ24" s="17"/>
      <c r="AK24" s="19"/>
      <c r="AL24" s="38"/>
      <c r="AM24" s="50" t="s">
        <v>62</v>
      </c>
      <c r="AN24" s="51"/>
      <c r="AO24" s="51"/>
      <c r="AP24" s="52"/>
      <c r="AQ24" s="151">
        <f>COUNTIF(J23:AK23,"□")</f>
        <v>0</v>
      </c>
      <c r="AR24" s="152"/>
      <c r="AS24" s="14" t="s">
        <v>0</v>
      </c>
      <c r="AT24" s="16"/>
      <c r="AU24" s="16"/>
      <c r="AV24" s="16"/>
      <c r="AW24" s="16"/>
    </row>
    <row r="25" spans="1:50" s="2" customFormat="1" ht="15.9" customHeight="1" thickBot="1" x14ac:dyDescent="0.25">
      <c r="A25" s="176"/>
      <c r="B25" s="153" t="s">
        <v>3</v>
      </c>
      <c r="C25" s="154"/>
      <c r="D25" s="154"/>
      <c r="E25" s="154"/>
      <c r="F25" s="154"/>
      <c r="G25" s="154"/>
      <c r="H25" s="154"/>
      <c r="I25" s="154"/>
      <c r="J25" s="188"/>
      <c r="K25" s="220"/>
      <c r="L25" s="188"/>
      <c r="M25" s="188"/>
      <c r="N25" s="188"/>
      <c r="O25" s="220"/>
      <c r="P25" s="188"/>
      <c r="Q25" s="229"/>
      <c r="R25" s="220"/>
      <c r="S25" s="188"/>
      <c r="T25" s="188"/>
      <c r="U25" s="188"/>
      <c r="V25" s="188"/>
      <c r="W25" s="194"/>
      <c r="X25" s="220"/>
      <c r="Y25" s="220"/>
      <c r="Z25" s="188"/>
      <c r="AA25" s="232"/>
      <c r="AB25" s="188"/>
      <c r="AC25" s="188"/>
      <c r="AD25" s="188"/>
      <c r="AE25" s="244"/>
      <c r="AF25" s="220"/>
      <c r="AG25" s="220"/>
      <c r="AH25" s="188"/>
      <c r="AI25" s="232"/>
      <c r="AJ25" s="188"/>
      <c r="AK25" s="235"/>
      <c r="AL25" s="38"/>
      <c r="AM25" s="59" t="s">
        <v>63</v>
      </c>
      <c r="AN25" s="60"/>
      <c r="AO25" s="60"/>
      <c r="AP25" s="61"/>
      <c r="AQ25" s="208">
        <f>COUNTIF(J23:AK23,"■")</f>
        <v>0</v>
      </c>
      <c r="AR25" s="209"/>
      <c r="AS25" s="26" t="s">
        <v>0</v>
      </c>
      <c r="AT25" s="16"/>
      <c r="AU25" s="16"/>
      <c r="AV25" s="16"/>
      <c r="AW25" s="16"/>
    </row>
    <row r="26" spans="1:50" s="2" customFormat="1" ht="15.9" customHeight="1" thickTop="1" x14ac:dyDescent="0.2">
      <c r="A26" s="176"/>
      <c r="B26" s="156"/>
      <c r="C26" s="157"/>
      <c r="D26" s="157"/>
      <c r="E26" s="157"/>
      <c r="F26" s="157"/>
      <c r="G26" s="157"/>
      <c r="H26" s="157"/>
      <c r="I26" s="157"/>
      <c r="J26" s="189"/>
      <c r="K26" s="221"/>
      <c r="L26" s="189"/>
      <c r="M26" s="189"/>
      <c r="N26" s="189"/>
      <c r="O26" s="221"/>
      <c r="P26" s="189"/>
      <c r="Q26" s="230"/>
      <c r="R26" s="221"/>
      <c r="S26" s="189"/>
      <c r="T26" s="189"/>
      <c r="U26" s="189"/>
      <c r="V26" s="189"/>
      <c r="W26" s="195"/>
      <c r="X26" s="221"/>
      <c r="Y26" s="221"/>
      <c r="Z26" s="189"/>
      <c r="AA26" s="233"/>
      <c r="AB26" s="189"/>
      <c r="AC26" s="189"/>
      <c r="AD26" s="189"/>
      <c r="AE26" s="245"/>
      <c r="AF26" s="221"/>
      <c r="AG26" s="221"/>
      <c r="AH26" s="189"/>
      <c r="AI26" s="233"/>
      <c r="AJ26" s="189"/>
      <c r="AK26" s="236"/>
      <c r="AL26" s="38"/>
      <c r="AM26" s="27" t="s">
        <v>16</v>
      </c>
      <c r="AN26" s="28"/>
      <c r="AO26" s="28"/>
      <c r="AP26" s="29"/>
      <c r="AQ26" s="212">
        <f>SUM(AQ24:AR25)</f>
        <v>0</v>
      </c>
      <c r="AR26" s="213"/>
      <c r="AS26" s="30" t="s">
        <v>10</v>
      </c>
      <c r="AT26" s="205" t="s">
        <v>19</v>
      </c>
      <c r="AU26" s="206"/>
      <c r="AV26" s="207"/>
      <c r="AW26" s="16"/>
    </row>
    <row r="27" spans="1:50" s="2" customFormat="1" ht="15.9" customHeight="1" thickBot="1" x14ac:dyDescent="0.25">
      <c r="A27" s="176"/>
      <c r="B27" s="156"/>
      <c r="C27" s="157"/>
      <c r="D27" s="157"/>
      <c r="E27" s="157"/>
      <c r="F27" s="157"/>
      <c r="G27" s="157"/>
      <c r="H27" s="157"/>
      <c r="I27" s="157"/>
      <c r="J27" s="189"/>
      <c r="K27" s="221"/>
      <c r="L27" s="189"/>
      <c r="M27" s="189"/>
      <c r="N27" s="189"/>
      <c r="O27" s="221"/>
      <c r="P27" s="189"/>
      <c r="Q27" s="230"/>
      <c r="R27" s="221"/>
      <c r="S27" s="189"/>
      <c r="T27" s="189"/>
      <c r="U27" s="189"/>
      <c r="V27" s="189"/>
      <c r="W27" s="195"/>
      <c r="X27" s="221"/>
      <c r="Y27" s="221"/>
      <c r="Z27" s="189"/>
      <c r="AA27" s="233"/>
      <c r="AB27" s="189"/>
      <c r="AC27" s="189"/>
      <c r="AD27" s="189"/>
      <c r="AE27" s="245"/>
      <c r="AF27" s="221"/>
      <c r="AG27" s="221"/>
      <c r="AH27" s="189"/>
      <c r="AI27" s="233"/>
      <c r="AJ27" s="189"/>
      <c r="AK27" s="236"/>
      <c r="AL27" s="38"/>
      <c r="AM27" s="32" t="s">
        <v>15</v>
      </c>
      <c r="AN27" s="33"/>
      <c r="AO27" s="33"/>
      <c r="AP27" s="34"/>
      <c r="AQ27" s="208">
        <f>COUNT(J22:AK22)</f>
        <v>0</v>
      </c>
      <c r="AR27" s="209"/>
      <c r="AS27" s="35" t="s">
        <v>10</v>
      </c>
      <c r="AT27" s="210" t="e">
        <f>(AQ26/AQ27)*100</f>
        <v>#DIV/0!</v>
      </c>
      <c r="AU27" s="211"/>
      <c r="AV27" s="75" t="s">
        <v>20</v>
      </c>
      <c r="AW27" s="16"/>
    </row>
    <row r="28" spans="1:50" s="2" customFormat="1" ht="18" customHeight="1" thickTop="1" x14ac:dyDescent="0.2">
      <c r="A28" s="176"/>
      <c r="B28" s="156"/>
      <c r="C28" s="157"/>
      <c r="D28" s="157"/>
      <c r="E28" s="157"/>
      <c r="F28" s="157"/>
      <c r="G28" s="157"/>
      <c r="H28" s="157"/>
      <c r="I28" s="157"/>
      <c r="J28" s="189"/>
      <c r="K28" s="221"/>
      <c r="L28" s="189"/>
      <c r="M28" s="189"/>
      <c r="N28" s="189"/>
      <c r="O28" s="221"/>
      <c r="P28" s="189"/>
      <c r="Q28" s="230"/>
      <c r="R28" s="221"/>
      <c r="S28" s="189"/>
      <c r="T28" s="189"/>
      <c r="U28" s="189"/>
      <c r="V28" s="189"/>
      <c r="W28" s="195"/>
      <c r="X28" s="221"/>
      <c r="Y28" s="221"/>
      <c r="Z28" s="189"/>
      <c r="AA28" s="233"/>
      <c r="AB28" s="189"/>
      <c r="AC28" s="189"/>
      <c r="AD28" s="189"/>
      <c r="AE28" s="245"/>
      <c r="AF28" s="221"/>
      <c r="AG28" s="221"/>
      <c r="AH28" s="189"/>
      <c r="AI28" s="233"/>
      <c r="AJ28" s="189"/>
      <c r="AK28" s="236"/>
      <c r="AL28" s="53" t="s">
        <v>45</v>
      </c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50" ht="15.9" customHeight="1" x14ac:dyDescent="0.2">
      <c r="A29" s="176"/>
      <c r="B29" s="156"/>
      <c r="C29" s="157"/>
      <c r="D29" s="157"/>
      <c r="E29" s="157"/>
      <c r="F29" s="157"/>
      <c r="G29" s="157"/>
      <c r="H29" s="157"/>
      <c r="I29" s="157"/>
      <c r="J29" s="189"/>
      <c r="K29" s="221"/>
      <c r="L29" s="189"/>
      <c r="M29" s="189"/>
      <c r="N29" s="189"/>
      <c r="O29" s="221"/>
      <c r="P29" s="189"/>
      <c r="Q29" s="230"/>
      <c r="R29" s="221"/>
      <c r="S29" s="189"/>
      <c r="T29" s="189"/>
      <c r="U29" s="189"/>
      <c r="V29" s="189"/>
      <c r="W29" s="195"/>
      <c r="X29" s="221"/>
      <c r="Y29" s="221"/>
      <c r="Z29" s="189"/>
      <c r="AA29" s="233"/>
      <c r="AB29" s="189"/>
      <c r="AC29" s="189"/>
      <c r="AD29" s="189"/>
      <c r="AE29" s="245"/>
      <c r="AF29" s="221"/>
      <c r="AG29" s="221"/>
      <c r="AH29" s="189"/>
      <c r="AI29" s="233"/>
      <c r="AJ29" s="189"/>
      <c r="AK29" s="236"/>
      <c r="AL29" s="38"/>
      <c r="AM29" s="11" t="s">
        <v>62</v>
      </c>
      <c r="AN29" s="12"/>
      <c r="AO29" s="12"/>
      <c r="AP29" s="13"/>
      <c r="AQ29" s="151">
        <f>COUNTIF(J24:AK24,"□")</f>
        <v>0</v>
      </c>
      <c r="AR29" s="152"/>
      <c r="AS29" s="14" t="s">
        <v>0</v>
      </c>
      <c r="AT29" s="16"/>
      <c r="AU29" s="16"/>
      <c r="AV29" s="16"/>
      <c r="AW29" s="16"/>
    </row>
    <row r="30" spans="1:50" ht="15.9" customHeight="1" thickBot="1" x14ac:dyDescent="0.25">
      <c r="A30" s="176"/>
      <c r="B30" s="156"/>
      <c r="C30" s="157"/>
      <c r="D30" s="157"/>
      <c r="E30" s="157"/>
      <c r="F30" s="157"/>
      <c r="G30" s="157"/>
      <c r="H30" s="157"/>
      <c r="I30" s="157"/>
      <c r="J30" s="189"/>
      <c r="K30" s="221"/>
      <c r="L30" s="189"/>
      <c r="M30" s="189"/>
      <c r="N30" s="189"/>
      <c r="O30" s="221"/>
      <c r="P30" s="189"/>
      <c r="Q30" s="230"/>
      <c r="R30" s="221"/>
      <c r="S30" s="189"/>
      <c r="T30" s="189"/>
      <c r="U30" s="189"/>
      <c r="V30" s="189"/>
      <c r="W30" s="195"/>
      <c r="X30" s="221"/>
      <c r="Y30" s="221"/>
      <c r="Z30" s="189"/>
      <c r="AA30" s="233"/>
      <c r="AB30" s="189"/>
      <c r="AC30" s="189"/>
      <c r="AD30" s="189"/>
      <c r="AE30" s="245"/>
      <c r="AF30" s="221"/>
      <c r="AG30" s="221"/>
      <c r="AH30" s="189"/>
      <c r="AI30" s="233"/>
      <c r="AJ30" s="189"/>
      <c r="AK30" s="236"/>
      <c r="AL30" s="38"/>
      <c r="AM30" s="23" t="s">
        <v>63</v>
      </c>
      <c r="AN30" s="24"/>
      <c r="AO30" s="24"/>
      <c r="AP30" s="25"/>
      <c r="AQ30" s="208">
        <f>COUNTIF(J24:AK24,"■")</f>
        <v>0</v>
      </c>
      <c r="AR30" s="209"/>
      <c r="AS30" s="26" t="s">
        <v>0</v>
      </c>
      <c r="AT30" s="16"/>
      <c r="AU30" s="16"/>
      <c r="AV30" s="16"/>
      <c r="AW30" s="16"/>
    </row>
    <row r="31" spans="1:50" ht="15.9" customHeight="1" thickTop="1" x14ac:dyDescent="0.2">
      <c r="A31" s="176"/>
      <c r="B31" s="156"/>
      <c r="C31" s="157"/>
      <c r="D31" s="157"/>
      <c r="E31" s="157"/>
      <c r="F31" s="157"/>
      <c r="G31" s="157"/>
      <c r="H31" s="157"/>
      <c r="I31" s="157"/>
      <c r="J31" s="189"/>
      <c r="K31" s="221"/>
      <c r="L31" s="189"/>
      <c r="M31" s="189"/>
      <c r="N31" s="189"/>
      <c r="O31" s="221"/>
      <c r="P31" s="189"/>
      <c r="Q31" s="230"/>
      <c r="R31" s="221"/>
      <c r="S31" s="189"/>
      <c r="T31" s="189"/>
      <c r="U31" s="189"/>
      <c r="V31" s="189"/>
      <c r="W31" s="195"/>
      <c r="X31" s="221"/>
      <c r="Y31" s="221"/>
      <c r="Z31" s="189"/>
      <c r="AA31" s="233"/>
      <c r="AB31" s="189"/>
      <c r="AC31" s="189"/>
      <c r="AD31" s="189"/>
      <c r="AE31" s="245"/>
      <c r="AF31" s="221"/>
      <c r="AG31" s="221"/>
      <c r="AH31" s="189"/>
      <c r="AI31" s="233"/>
      <c r="AJ31" s="189"/>
      <c r="AK31" s="236"/>
      <c r="AL31" s="38"/>
      <c r="AM31" s="27" t="s">
        <v>16</v>
      </c>
      <c r="AN31" s="28"/>
      <c r="AO31" s="28"/>
      <c r="AP31" s="29"/>
      <c r="AQ31" s="212">
        <f>SUM(AQ29:AR30)</f>
        <v>0</v>
      </c>
      <c r="AR31" s="213"/>
      <c r="AS31" s="30" t="s">
        <v>10</v>
      </c>
      <c r="AT31" s="214" t="s">
        <v>19</v>
      </c>
      <c r="AU31" s="215"/>
      <c r="AV31" s="216"/>
      <c r="AW31" s="16"/>
    </row>
    <row r="32" spans="1:50" ht="15.9" customHeight="1" thickBot="1" x14ac:dyDescent="0.25">
      <c r="A32" s="177"/>
      <c r="B32" s="159"/>
      <c r="C32" s="160"/>
      <c r="D32" s="160"/>
      <c r="E32" s="160"/>
      <c r="F32" s="160"/>
      <c r="G32" s="160"/>
      <c r="H32" s="160"/>
      <c r="I32" s="160"/>
      <c r="J32" s="190"/>
      <c r="K32" s="222"/>
      <c r="L32" s="190"/>
      <c r="M32" s="190"/>
      <c r="N32" s="190"/>
      <c r="O32" s="222"/>
      <c r="P32" s="190"/>
      <c r="Q32" s="231"/>
      <c r="R32" s="222"/>
      <c r="S32" s="190"/>
      <c r="T32" s="190"/>
      <c r="U32" s="190"/>
      <c r="V32" s="190"/>
      <c r="W32" s="196"/>
      <c r="X32" s="222"/>
      <c r="Y32" s="222"/>
      <c r="Z32" s="190"/>
      <c r="AA32" s="234"/>
      <c r="AB32" s="190"/>
      <c r="AC32" s="190"/>
      <c r="AD32" s="190"/>
      <c r="AE32" s="246"/>
      <c r="AF32" s="222"/>
      <c r="AG32" s="222"/>
      <c r="AH32" s="190"/>
      <c r="AI32" s="234"/>
      <c r="AJ32" s="190"/>
      <c r="AK32" s="237"/>
      <c r="AL32" s="38"/>
      <c r="AM32" s="32" t="s">
        <v>15</v>
      </c>
      <c r="AN32" s="33"/>
      <c r="AO32" s="33"/>
      <c r="AP32" s="34"/>
      <c r="AQ32" s="208">
        <f>COUNT(J22:AK22)</f>
        <v>0</v>
      </c>
      <c r="AR32" s="209"/>
      <c r="AS32" s="35" t="s">
        <v>10</v>
      </c>
      <c r="AT32" s="203" t="e">
        <f>(AQ31/AQ32)*100</f>
        <v>#DIV/0!</v>
      </c>
      <c r="AU32" s="204"/>
      <c r="AV32" s="76" t="s">
        <v>20</v>
      </c>
      <c r="AW32" s="16"/>
    </row>
    <row r="33" spans="1:53" ht="15.9" customHeight="1" thickTop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 t="s">
        <v>50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53" ht="15.9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8"/>
      <c r="J34" s="89"/>
      <c r="K34" s="8" t="s">
        <v>8</v>
      </c>
      <c r="L34" s="150">
        <f>L6+8</f>
        <v>33</v>
      </c>
      <c r="M34" s="150"/>
      <c r="N34" s="150"/>
      <c r="O34" s="8" t="s">
        <v>9</v>
      </c>
      <c r="P34" s="57"/>
      <c r="Q34" s="8"/>
      <c r="R34" s="8" t="s">
        <v>8</v>
      </c>
      <c r="S34" s="150">
        <f>L6+9</f>
        <v>34</v>
      </c>
      <c r="T34" s="150"/>
      <c r="U34" s="150"/>
      <c r="V34" s="8" t="s">
        <v>9</v>
      </c>
      <c r="W34" s="8"/>
      <c r="X34" s="89"/>
      <c r="Y34" s="8" t="s">
        <v>8</v>
      </c>
      <c r="Z34" s="150">
        <f>L6+10</f>
        <v>35</v>
      </c>
      <c r="AA34" s="150"/>
      <c r="AB34" s="150"/>
      <c r="AC34" s="8" t="s">
        <v>9</v>
      </c>
      <c r="AD34" s="57"/>
      <c r="AE34" s="8"/>
      <c r="AF34" s="8" t="s">
        <v>8</v>
      </c>
      <c r="AG34" s="150">
        <f>L6+11</f>
        <v>36</v>
      </c>
      <c r="AH34" s="150"/>
      <c r="AI34" s="150"/>
      <c r="AJ34" s="8" t="s">
        <v>9</v>
      </c>
      <c r="AK34" s="57"/>
      <c r="AL34" s="4"/>
      <c r="AM34" s="22" t="s">
        <v>11</v>
      </c>
      <c r="AN34" s="168">
        <f>L34</f>
        <v>33</v>
      </c>
      <c r="AO34" s="168"/>
      <c r="AP34" s="69" t="s">
        <v>12</v>
      </c>
      <c r="AQ34" s="10" t="s">
        <v>13</v>
      </c>
      <c r="AR34" s="22" t="s">
        <v>11</v>
      </c>
      <c r="AS34" s="168">
        <f>AG34</f>
        <v>36</v>
      </c>
      <c r="AT34" s="168"/>
      <c r="AU34" s="9" t="s">
        <v>12</v>
      </c>
      <c r="AV34" s="9"/>
      <c r="AW34" s="3"/>
    </row>
    <row r="35" spans="1:53" ht="15.9" customHeight="1" x14ac:dyDescent="0.2">
      <c r="A35" s="147" t="s">
        <v>47</v>
      </c>
      <c r="B35" s="148"/>
      <c r="C35" s="148"/>
      <c r="D35" s="148"/>
      <c r="E35" s="148"/>
      <c r="F35" s="148"/>
      <c r="G35" s="148"/>
      <c r="H35" s="148"/>
      <c r="I35" s="148"/>
      <c r="J35" s="90" t="b">
        <f>IF(AK21="月","火",IF(AK21="火","水",IF(AK21="水","木",IF(AK21="木","金",IF(AK21="金","土",IF(AK21="土","日",IF(AK21="日","月")))))))</f>
        <v>0</v>
      </c>
      <c r="K35" s="86" t="b">
        <f>IF(J35="月","火",IF(J35="火","水",IF(J35="水","木",IF(J35="木","金",IF(J35="金","土",IF(J35="土","日",IF(J35="日","月")))))))</f>
        <v>0</v>
      </c>
      <c r="L35" s="86" t="b">
        <f t="shared" ref="L35:AK35" si="2">IF(K35="月","火",IF(K35="火","水",IF(K35="水","木",IF(K35="木","金",IF(K35="金","土",IF(K35="土","日",IF(K35="日","月")))))))</f>
        <v>0</v>
      </c>
      <c r="M35" s="86" t="b">
        <f t="shared" si="2"/>
        <v>0</v>
      </c>
      <c r="N35" s="86" t="b">
        <f t="shared" si="2"/>
        <v>0</v>
      </c>
      <c r="O35" s="86" t="b">
        <f t="shared" si="2"/>
        <v>0</v>
      </c>
      <c r="P35" s="86" t="b">
        <f t="shared" si="2"/>
        <v>0</v>
      </c>
      <c r="Q35" s="86" t="b">
        <f t="shared" si="2"/>
        <v>0</v>
      </c>
      <c r="R35" s="86" t="b">
        <f t="shared" si="2"/>
        <v>0</v>
      </c>
      <c r="S35" s="86" t="b">
        <f t="shared" si="2"/>
        <v>0</v>
      </c>
      <c r="T35" s="86" t="b">
        <f t="shared" si="2"/>
        <v>0</v>
      </c>
      <c r="U35" s="86" t="b">
        <f t="shared" si="2"/>
        <v>0</v>
      </c>
      <c r="V35" s="86" t="b">
        <f t="shared" si="2"/>
        <v>0</v>
      </c>
      <c r="W35" s="87" t="b">
        <f t="shared" si="2"/>
        <v>0</v>
      </c>
      <c r="X35" s="90" t="b">
        <f t="shared" si="2"/>
        <v>0</v>
      </c>
      <c r="Y35" s="86" t="b">
        <f t="shared" si="2"/>
        <v>0</v>
      </c>
      <c r="Z35" s="86" t="b">
        <f t="shared" si="2"/>
        <v>0</v>
      </c>
      <c r="AA35" s="86" t="b">
        <f t="shared" si="2"/>
        <v>0</v>
      </c>
      <c r="AB35" s="86" t="b">
        <f t="shared" si="2"/>
        <v>0</v>
      </c>
      <c r="AC35" s="86" t="b">
        <f t="shared" si="2"/>
        <v>0</v>
      </c>
      <c r="AD35" s="86" t="b">
        <f t="shared" si="2"/>
        <v>0</v>
      </c>
      <c r="AE35" s="86" t="b">
        <f t="shared" si="2"/>
        <v>0</v>
      </c>
      <c r="AF35" s="86" t="b">
        <f t="shared" si="2"/>
        <v>0</v>
      </c>
      <c r="AG35" s="86" t="b">
        <f t="shared" si="2"/>
        <v>0</v>
      </c>
      <c r="AH35" s="86" t="b">
        <f t="shared" si="2"/>
        <v>0</v>
      </c>
      <c r="AI35" s="86" t="b">
        <f t="shared" si="2"/>
        <v>0</v>
      </c>
      <c r="AJ35" s="86" t="b">
        <f t="shared" si="2"/>
        <v>0</v>
      </c>
      <c r="AK35" s="86" t="b">
        <f t="shared" si="2"/>
        <v>0</v>
      </c>
      <c r="AL35" s="4"/>
      <c r="AM35" s="168" t="s">
        <v>14</v>
      </c>
      <c r="AN35" s="168"/>
      <c r="AO35" s="168"/>
      <c r="AP35" s="168"/>
      <c r="AQ35" s="168"/>
      <c r="AR35" s="168"/>
      <c r="AS35" s="168"/>
      <c r="AT35" s="168"/>
      <c r="AU35" s="168"/>
      <c r="AV35" s="168"/>
      <c r="AW35" s="3"/>
    </row>
    <row r="36" spans="1:53" s="2" customFormat="1" ht="15.9" customHeight="1" thickBot="1" x14ac:dyDescent="0.25">
      <c r="A36" s="169" t="s">
        <v>48</v>
      </c>
      <c r="B36" s="170"/>
      <c r="C36" s="170"/>
      <c r="D36" s="170"/>
      <c r="E36" s="170"/>
      <c r="F36" s="170"/>
      <c r="G36" s="170"/>
      <c r="H36" s="170"/>
      <c r="I36" s="17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53" ht="15.9" customHeight="1" thickTop="1" x14ac:dyDescent="0.2">
      <c r="A37" s="175" t="s">
        <v>35</v>
      </c>
      <c r="B37" s="178" t="s">
        <v>46</v>
      </c>
      <c r="C37" s="179"/>
      <c r="D37" s="179"/>
      <c r="E37" s="179"/>
      <c r="F37" s="179"/>
      <c r="G37" s="180"/>
      <c r="H37" s="184" t="s">
        <v>1</v>
      </c>
      <c r="I37" s="242"/>
      <c r="J37" s="95"/>
      <c r="K37" s="54"/>
      <c r="L37" s="92"/>
      <c r="M37" s="91"/>
      <c r="N37" s="91"/>
      <c r="O37" s="91"/>
      <c r="P37" s="91"/>
      <c r="Q37" s="79"/>
      <c r="R37" s="54"/>
      <c r="S37" s="45"/>
      <c r="T37" s="47"/>
      <c r="U37" s="47"/>
      <c r="V37" s="47"/>
      <c r="W37" s="97"/>
      <c r="X37" s="97"/>
      <c r="Y37" s="54"/>
      <c r="Z37" s="92"/>
      <c r="AA37" s="91"/>
      <c r="AB37" s="92"/>
      <c r="AC37" s="92"/>
      <c r="AD37" s="92"/>
      <c r="AE37" s="46"/>
      <c r="AF37" s="54"/>
      <c r="AG37" s="45"/>
      <c r="AH37" s="45"/>
      <c r="AI37" s="45"/>
      <c r="AJ37" s="45"/>
      <c r="AK37" s="48"/>
      <c r="AL37" s="49" t="s">
        <v>44</v>
      </c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53" ht="15.9" customHeight="1" x14ac:dyDescent="0.2">
      <c r="A38" s="176"/>
      <c r="B38" s="181"/>
      <c r="C38" s="182"/>
      <c r="D38" s="182"/>
      <c r="E38" s="182"/>
      <c r="F38" s="182"/>
      <c r="G38" s="183"/>
      <c r="H38" s="186" t="s">
        <v>2</v>
      </c>
      <c r="I38" s="243"/>
      <c r="J38" s="96"/>
      <c r="K38" s="39"/>
      <c r="L38" s="94"/>
      <c r="M38" s="93"/>
      <c r="N38" s="93"/>
      <c r="O38" s="93"/>
      <c r="P38" s="93"/>
      <c r="Q38" s="80"/>
      <c r="R38" s="39"/>
      <c r="S38" s="17"/>
      <c r="T38" s="36"/>
      <c r="U38" s="36"/>
      <c r="V38" s="36"/>
      <c r="W38" s="98"/>
      <c r="X38" s="98"/>
      <c r="Y38" s="39"/>
      <c r="Z38" s="94"/>
      <c r="AA38" s="93"/>
      <c r="AB38" s="94"/>
      <c r="AC38" s="94"/>
      <c r="AD38" s="94"/>
      <c r="AE38" s="18"/>
      <c r="AF38" s="39"/>
      <c r="AG38" s="17"/>
      <c r="AH38" s="17"/>
      <c r="AI38" s="17"/>
      <c r="AJ38" s="17"/>
      <c r="AK38" s="19"/>
      <c r="AL38" s="38"/>
      <c r="AM38" s="50" t="s">
        <v>62</v>
      </c>
      <c r="AN38" s="51"/>
      <c r="AO38" s="51"/>
      <c r="AP38" s="52"/>
      <c r="AQ38" s="151">
        <f>COUNTIF(J37:AK37,"□")</f>
        <v>0</v>
      </c>
      <c r="AR38" s="152"/>
      <c r="AS38" s="14" t="s">
        <v>0</v>
      </c>
      <c r="AT38" s="16"/>
      <c r="AU38" s="16"/>
      <c r="AV38" s="16"/>
      <c r="AW38" s="16"/>
    </row>
    <row r="39" spans="1:53" ht="15.9" customHeight="1" thickBot="1" x14ac:dyDescent="0.25">
      <c r="A39" s="176"/>
      <c r="B39" s="153" t="s">
        <v>3</v>
      </c>
      <c r="C39" s="154"/>
      <c r="D39" s="154"/>
      <c r="E39" s="154"/>
      <c r="F39" s="154"/>
      <c r="G39" s="154"/>
      <c r="H39" s="154"/>
      <c r="I39" s="154"/>
      <c r="J39" s="188"/>
      <c r="K39" s="217"/>
      <c r="L39" s="188"/>
      <c r="M39" s="188"/>
      <c r="N39" s="188"/>
      <c r="O39" s="188"/>
      <c r="P39" s="188"/>
      <c r="Q39" s="226"/>
      <c r="R39" s="188"/>
      <c r="S39" s="188"/>
      <c r="T39" s="220"/>
      <c r="U39" s="220"/>
      <c r="V39" s="220"/>
      <c r="W39" s="194"/>
      <c r="X39" s="188"/>
      <c r="Y39" s="188"/>
      <c r="Z39" s="188"/>
      <c r="AA39" s="191"/>
      <c r="AB39" s="165"/>
      <c r="AC39" s="172"/>
      <c r="AD39" s="188"/>
      <c r="AE39" s="247"/>
      <c r="AF39" s="217"/>
      <c r="AG39" s="188"/>
      <c r="AH39" s="188"/>
      <c r="AI39" s="188"/>
      <c r="AJ39" s="188"/>
      <c r="AK39" s="188"/>
      <c r="AL39" s="38"/>
      <c r="AM39" s="59" t="s">
        <v>63</v>
      </c>
      <c r="AN39" s="60"/>
      <c r="AO39" s="60"/>
      <c r="AP39" s="61"/>
      <c r="AQ39" s="208">
        <f>COUNTIF(J37:AK37,"■")</f>
        <v>0</v>
      </c>
      <c r="AR39" s="209"/>
      <c r="AS39" s="26" t="s">
        <v>0</v>
      </c>
      <c r="AT39" s="16"/>
      <c r="AU39" s="16"/>
      <c r="AV39" s="16"/>
      <c r="AW39" s="16"/>
    </row>
    <row r="40" spans="1:53" ht="15.9" customHeight="1" thickTop="1" x14ac:dyDescent="0.2">
      <c r="A40" s="176"/>
      <c r="B40" s="156"/>
      <c r="C40" s="157"/>
      <c r="D40" s="157"/>
      <c r="E40" s="157"/>
      <c r="F40" s="157"/>
      <c r="G40" s="157"/>
      <c r="H40" s="157"/>
      <c r="I40" s="157"/>
      <c r="J40" s="189"/>
      <c r="K40" s="218"/>
      <c r="L40" s="189"/>
      <c r="M40" s="189"/>
      <c r="N40" s="189"/>
      <c r="O40" s="189"/>
      <c r="P40" s="189"/>
      <c r="Q40" s="227"/>
      <c r="R40" s="189"/>
      <c r="S40" s="189"/>
      <c r="T40" s="221"/>
      <c r="U40" s="221"/>
      <c r="V40" s="221"/>
      <c r="W40" s="195"/>
      <c r="X40" s="189"/>
      <c r="Y40" s="189"/>
      <c r="Z40" s="189"/>
      <c r="AA40" s="192"/>
      <c r="AB40" s="166"/>
      <c r="AC40" s="173"/>
      <c r="AD40" s="189"/>
      <c r="AE40" s="248"/>
      <c r="AF40" s="218"/>
      <c r="AG40" s="189"/>
      <c r="AH40" s="189"/>
      <c r="AI40" s="189"/>
      <c r="AJ40" s="189"/>
      <c r="AK40" s="189"/>
      <c r="AL40" s="38"/>
      <c r="AM40" s="27" t="s">
        <v>16</v>
      </c>
      <c r="AN40" s="28"/>
      <c r="AO40" s="28"/>
      <c r="AP40" s="29"/>
      <c r="AQ40" s="212">
        <f>SUM(AQ38:AR39)</f>
        <v>0</v>
      </c>
      <c r="AR40" s="213"/>
      <c r="AS40" s="30" t="s">
        <v>10</v>
      </c>
      <c r="AT40" s="205" t="s">
        <v>19</v>
      </c>
      <c r="AU40" s="206"/>
      <c r="AV40" s="207"/>
      <c r="AW40" s="16"/>
      <c r="AX40" s="6" t="s">
        <v>34</v>
      </c>
    </row>
    <row r="41" spans="1:53" ht="15.9" customHeight="1" thickBot="1" x14ac:dyDescent="0.25">
      <c r="A41" s="176"/>
      <c r="B41" s="156"/>
      <c r="C41" s="157"/>
      <c r="D41" s="157"/>
      <c r="E41" s="157"/>
      <c r="F41" s="157"/>
      <c r="G41" s="157"/>
      <c r="H41" s="157"/>
      <c r="I41" s="157"/>
      <c r="J41" s="189"/>
      <c r="K41" s="218"/>
      <c r="L41" s="189"/>
      <c r="M41" s="189"/>
      <c r="N41" s="189"/>
      <c r="O41" s="189"/>
      <c r="P41" s="189"/>
      <c r="Q41" s="227"/>
      <c r="R41" s="189"/>
      <c r="S41" s="189"/>
      <c r="T41" s="221"/>
      <c r="U41" s="221"/>
      <c r="V41" s="221"/>
      <c r="W41" s="195"/>
      <c r="X41" s="189"/>
      <c r="Y41" s="189"/>
      <c r="Z41" s="189"/>
      <c r="AA41" s="192"/>
      <c r="AB41" s="166"/>
      <c r="AC41" s="173"/>
      <c r="AD41" s="189"/>
      <c r="AE41" s="248"/>
      <c r="AF41" s="218"/>
      <c r="AG41" s="189"/>
      <c r="AH41" s="189"/>
      <c r="AI41" s="189"/>
      <c r="AJ41" s="189"/>
      <c r="AK41" s="189"/>
      <c r="AL41" s="38"/>
      <c r="AM41" s="32" t="s">
        <v>15</v>
      </c>
      <c r="AN41" s="33"/>
      <c r="AO41" s="33"/>
      <c r="AP41" s="34"/>
      <c r="AQ41" s="208">
        <f>COUNT(J36:AK36)</f>
        <v>0</v>
      </c>
      <c r="AR41" s="209"/>
      <c r="AS41" s="35" t="s">
        <v>10</v>
      </c>
      <c r="AT41" s="210" t="e">
        <f>(AQ40/AQ41)*100</f>
        <v>#DIV/0!</v>
      </c>
      <c r="AU41" s="211"/>
      <c r="AV41" s="75" t="s">
        <v>20</v>
      </c>
      <c r="AW41" s="16"/>
      <c r="AX41" s="5" t="s">
        <v>29</v>
      </c>
    </row>
    <row r="42" spans="1:53" ht="15.9" customHeight="1" thickTop="1" x14ac:dyDescent="0.2">
      <c r="A42" s="176"/>
      <c r="B42" s="156"/>
      <c r="C42" s="157"/>
      <c r="D42" s="157"/>
      <c r="E42" s="157"/>
      <c r="F42" s="157"/>
      <c r="G42" s="157"/>
      <c r="H42" s="157"/>
      <c r="I42" s="157"/>
      <c r="J42" s="189"/>
      <c r="K42" s="218"/>
      <c r="L42" s="189"/>
      <c r="M42" s="189"/>
      <c r="N42" s="189"/>
      <c r="O42" s="189"/>
      <c r="P42" s="189"/>
      <c r="Q42" s="227"/>
      <c r="R42" s="189"/>
      <c r="S42" s="189"/>
      <c r="T42" s="221"/>
      <c r="U42" s="221"/>
      <c r="V42" s="221"/>
      <c r="W42" s="195"/>
      <c r="X42" s="189"/>
      <c r="Y42" s="189"/>
      <c r="Z42" s="189"/>
      <c r="AA42" s="192"/>
      <c r="AB42" s="166"/>
      <c r="AC42" s="173"/>
      <c r="AD42" s="189"/>
      <c r="AE42" s="248"/>
      <c r="AF42" s="218"/>
      <c r="AG42" s="189"/>
      <c r="AH42" s="189"/>
      <c r="AI42" s="189"/>
      <c r="AJ42" s="189"/>
      <c r="AK42" s="189"/>
      <c r="AL42" s="53" t="s">
        <v>45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5" t="s">
        <v>31</v>
      </c>
    </row>
    <row r="43" spans="1:53" ht="15.9" customHeight="1" x14ac:dyDescent="0.2">
      <c r="A43" s="176"/>
      <c r="B43" s="156"/>
      <c r="C43" s="157"/>
      <c r="D43" s="157"/>
      <c r="E43" s="157"/>
      <c r="F43" s="157"/>
      <c r="G43" s="157"/>
      <c r="H43" s="157"/>
      <c r="I43" s="157"/>
      <c r="J43" s="189"/>
      <c r="K43" s="218"/>
      <c r="L43" s="189"/>
      <c r="M43" s="189"/>
      <c r="N43" s="189"/>
      <c r="O43" s="189"/>
      <c r="P43" s="189"/>
      <c r="Q43" s="227"/>
      <c r="R43" s="189"/>
      <c r="S43" s="189"/>
      <c r="T43" s="221"/>
      <c r="U43" s="221"/>
      <c r="V43" s="221"/>
      <c r="W43" s="195"/>
      <c r="X43" s="189"/>
      <c r="Y43" s="189"/>
      <c r="Z43" s="189"/>
      <c r="AA43" s="192"/>
      <c r="AB43" s="166"/>
      <c r="AC43" s="173"/>
      <c r="AD43" s="189"/>
      <c r="AE43" s="248"/>
      <c r="AF43" s="218"/>
      <c r="AG43" s="189"/>
      <c r="AH43" s="189"/>
      <c r="AI43" s="189"/>
      <c r="AJ43" s="189"/>
      <c r="AK43" s="189"/>
      <c r="AL43" s="38"/>
      <c r="AM43" s="11" t="s">
        <v>62</v>
      </c>
      <c r="AN43" s="12"/>
      <c r="AO43" s="12"/>
      <c r="AP43" s="13"/>
      <c r="AQ43" s="151">
        <f>COUNTIF(J38:P38,"□")</f>
        <v>0</v>
      </c>
      <c r="AR43" s="152"/>
      <c r="AS43" s="14" t="s">
        <v>0</v>
      </c>
      <c r="AT43" s="16"/>
      <c r="AU43" s="16"/>
      <c r="AV43" s="16"/>
      <c r="AW43" s="16"/>
      <c r="AX43" s="15" t="s">
        <v>28</v>
      </c>
      <c r="AY43" s="5"/>
      <c r="AZ43" s="5"/>
      <c r="BA43" s="5"/>
    </row>
    <row r="44" spans="1:53" ht="15.9" customHeight="1" thickBot="1" x14ac:dyDescent="0.25">
      <c r="A44" s="176"/>
      <c r="B44" s="156"/>
      <c r="C44" s="157"/>
      <c r="D44" s="157"/>
      <c r="E44" s="157"/>
      <c r="F44" s="157"/>
      <c r="G44" s="157"/>
      <c r="H44" s="157"/>
      <c r="I44" s="157"/>
      <c r="J44" s="189"/>
      <c r="K44" s="218"/>
      <c r="L44" s="189"/>
      <c r="M44" s="189"/>
      <c r="N44" s="189"/>
      <c r="O44" s="189"/>
      <c r="P44" s="189"/>
      <c r="Q44" s="227"/>
      <c r="R44" s="189"/>
      <c r="S44" s="189"/>
      <c r="T44" s="221"/>
      <c r="U44" s="221"/>
      <c r="V44" s="221"/>
      <c r="W44" s="195"/>
      <c r="X44" s="189"/>
      <c r="Y44" s="189"/>
      <c r="Z44" s="189"/>
      <c r="AA44" s="192"/>
      <c r="AB44" s="166"/>
      <c r="AC44" s="173"/>
      <c r="AD44" s="189"/>
      <c r="AE44" s="248"/>
      <c r="AF44" s="218"/>
      <c r="AG44" s="189"/>
      <c r="AH44" s="189"/>
      <c r="AI44" s="189"/>
      <c r="AJ44" s="189"/>
      <c r="AK44" s="189"/>
      <c r="AL44" s="38"/>
      <c r="AM44" s="23" t="s">
        <v>63</v>
      </c>
      <c r="AN44" s="24"/>
      <c r="AO44" s="24"/>
      <c r="AP44" s="25"/>
      <c r="AQ44" s="208">
        <f>COUNTIF(J38:AK38,"■")</f>
        <v>0</v>
      </c>
      <c r="AR44" s="209"/>
      <c r="AS44" s="26" t="s">
        <v>0</v>
      </c>
      <c r="AT44" s="16"/>
      <c r="AU44" s="16"/>
      <c r="AV44" s="16"/>
      <c r="AW44" s="16"/>
      <c r="AX44" s="15" t="s">
        <v>32</v>
      </c>
      <c r="AY44" s="15"/>
      <c r="AZ44" s="15"/>
      <c r="BA44" s="15"/>
    </row>
    <row r="45" spans="1:53" ht="15.9" customHeight="1" thickTop="1" x14ac:dyDescent="0.2">
      <c r="A45" s="176"/>
      <c r="B45" s="156"/>
      <c r="C45" s="157"/>
      <c r="D45" s="157"/>
      <c r="E45" s="157"/>
      <c r="F45" s="157"/>
      <c r="G45" s="157"/>
      <c r="H45" s="157"/>
      <c r="I45" s="157"/>
      <c r="J45" s="189"/>
      <c r="K45" s="218"/>
      <c r="L45" s="189"/>
      <c r="M45" s="189"/>
      <c r="N45" s="189"/>
      <c r="O45" s="189"/>
      <c r="P45" s="189"/>
      <c r="Q45" s="227"/>
      <c r="R45" s="189"/>
      <c r="S45" s="189"/>
      <c r="T45" s="221"/>
      <c r="U45" s="221"/>
      <c r="V45" s="221"/>
      <c r="W45" s="195"/>
      <c r="X45" s="189"/>
      <c r="Y45" s="189"/>
      <c r="Z45" s="189"/>
      <c r="AA45" s="192"/>
      <c r="AB45" s="166"/>
      <c r="AC45" s="173"/>
      <c r="AD45" s="189"/>
      <c r="AE45" s="248"/>
      <c r="AF45" s="218"/>
      <c r="AG45" s="189"/>
      <c r="AH45" s="189"/>
      <c r="AI45" s="189"/>
      <c r="AJ45" s="189"/>
      <c r="AK45" s="189"/>
      <c r="AL45" s="38"/>
      <c r="AM45" s="27" t="s">
        <v>16</v>
      </c>
      <c r="AN45" s="28"/>
      <c r="AO45" s="28"/>
      <c r="AP45" s="29"/>
      <c r="AQ45" s="212">
        <f>SUM(AQ43:AR44)</f>
        <v>0</v>
      </c>
      <c r="AR45" s="213"/>
      <c r="AS45" s="30" t="s">
        <v>10</v>
      </c>
      <c r="AT45" s="214" t="s">
        <v>19</v>
      </c>
      <c r="AU45" s="215"/>
      <c r="AV45" s="216"/>
      <c r="AW45" s="16"/>
      <c r="AX45" s="6" t="s">
        <v>30</v>
      </c>
      <c r="AY45" s="16"/>
      <c r="AZ45" s="16"/>
      <c r="BA45" s="16"/>
    </row>
    <row r="46" spans="1:53" ht="15.9" customHeight="1" thickBot="1" x14ac:dyDescent="0.25">
      <c r="A46" s="177"/>
      <c r="B46" s="159"/>
      <c r="C46" s="160"/>
      <c r="D46" s="160"/>
      <c r="E46" s="160"/>
      <c r="F46" s="160"/>
      <c r="G46" s="160"/>
      <c r="H46" s="160"/>
      <c r="I46" s="160"/>
      <c r="J46" s="190"/>
      <c r="K46" s="219"/>
      <c r="L46" s="190"/>
      <c r="M46" s="190"/>
      <c r="N46" s="190"/>
      <c r="O46" s="190"/>
      <c r="P46" s="190"/>
      <c r="Q46" s="228"/>
      <c r="R46" s="190"/>
      <c r="S46" s="190"/>
      <c r="T46" s="222"/>
      <c r="U46" s="222"/>
      <c r="V46" s="222"/>
      <c r="W46" s="196"/>
      <c r="X46" s="190"/>
      <c r="Y46" s="190"/>
      <c r="Z46" s="190"/>
      <c r="AA46" s="193"/>
      <c r="AB46" s="167"/>
      <c r="AC46" s="174"/>
      <c r="AD46" s="190"/>
      <c r="AE46" s="249"/>
      <c r="AF46" s="219"/>
      <c r="AG46" s="190"/>
      <c r="AH46" s="190"/>
      <c r="AI46" s="190"/>
      <c r="AJ46" s="190"/>
      <c r="AK46" s="190"/>
      <c r="AL46" s="38"/>
      <c r="AM46" s="32" t="s">
        <v>15</v>
      </c>
      <c r="AN46" s="33"/>
      <c r="AO46" s="33"/>
      <c r="AP46" s="34"/>
      <c r="AQ46" s="208">
        <f>COUNT(J36:AK36)</f>
        <v>0</v>
      </c>
      <c r="AR46" s="209"/>
      <c r="AS46" s="35" t="s">
        <v>10</v>
      </c>
      <c r="AT46" s="203" t="e">
        <f>(AQ45/AQ46)*100</f>
        <v>#DIV/0!</v>
      </c>
      <c r="AU46" s="204"/>
      <c r="AV46" s="76" t="s">
        <v>20</v>
      </c>
      <c r="AW46" s="16"/>
      <c r="AX46" s="15" t="s">
        <v>33</v>
      </c>
      <c r="AY46" s="15"/>
      <c r="AZ46" s="15"/>
      <c r="BA46" s="6"/>
    </row>
    <row r="47" spans="1:53" ht="15.9" customHeight="1" thickTop="1" x14ac:dyDescent="0.2">
      <c r="A47" s="238" t="s">
        <v>43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53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</sheetData>
  <mergeCells count="177">
    <mergeCell ref="A47:AK47"/>
    <mergeCell ref="AT40:AV40"/>
    <mergeCell ref="AQ41:AR41"/>
    <mergeCell ref="AT41:AU41"/>
    <mergeCell ref="AQ43:AR43"/>
    <mergeCell ref="AQ44:AR44"/>
    <mergeCell ref="AQ45:AR45"/>
    <mergeCell ref="AT45:AV45"/>
    <mergeCell ref="AH39:AH46"/>
    <mergeCell ref="AB39:AB46"/>
    <mergeCell ref="AC39:AC46"/>
    <mergeCell ref="AD39:AD46"/>
    <mergeCell ref="AE39:AE46"/>
    <mergeCell ref="AF39:AF46"/>
    <mergeCell ref="AG39:AG46"/>
    <mergeCell ref="V39:V46"/>
    <mergeCell ref="S39:S46"/>
    <mergeCell ref="T39:T46"/>
    <mergeCell ref="U39:U46"/>
    <mergeCell ref="AT46:AU46"/>
    <mergeCell ref="AI39:AI46"/>
    <mergeCell ref="AJ39:AJ46"/>
    <mergeCell ref="AK39:AK46"/>
    <mergeCell ref="AQ39:AR39"/>
    <mergeCell ref="A37:A46"/>
    <mergeCell ref="B37:G38"/>
    <mergeCell ref="H37:I37"/>
    <mergeCell ref="H38:I38"/>
    <mergeCell ref="AQ38:AR38"/>
    <mergeCell ref="B39:I46"/>
    <mergeCell ref="W39:W46"/>
    <mergeCell ref="X39:X46"/>
    <mergeCell ref="Y39:Y46"/>
    <mergeCell ref="Z39:Z46"/>
    <mergeCell ref="AA39:AA46"/>
    <mergeCell ref="P39:P46"/>
    <mergeCell ref="Q39:Q46"/>
    <mergeCell ref="R39:R46"/>
    <mergeCell ref="AQ40:AR40"/>
    <mergeCell ref="AQ46:AR46"/>
    <mergeCell ref="J39:J46"/>
    <mergeCell ref="K39:K46"/>
    <mergeCell ref="L39:L46"/>
    <mergeCell ref="M39:M46"/>
    <mergeCell ref="N39:N46"/>
    <mergeCell ref="O39:O46"/>
    <mergeCell ref="K25:K32"/>
    <mergeCell ref="L25:L32"/>
    <mergeCell ref="M25:M32"/>
    <mergeCell ref="N25:N32"/>
    <mergeCell ref="O25:O32"/>
    <mergeCell ref="A35:I35"/>
    <mergeCell ref="AM35:AV35"/>
    <mergeCell ref="A36:I36"/>
    <mergeCell ref="AS34:AT34"/>
    <mergeCell ref="AQ26:AR26"/>
    <mergeCell ref="AT26:AV26"/>
    <mergeCell ref="AQ27:AR27"/>
    <mergeCell ref="AT27:AU27"/>
    <mergeCell ref="AQ29:AR29"/>
    <mergeCell ref="AQ30:AR30"/>
    <mergeCell ref="A34:I34"/>
    <mergeCell ref="L34:N34"/>
    <mergeCell ref="S34:U34"/>
    <mergeCell ref="Z34:AB34"/>
    <mergeCell ref="AG34:AI34"/>
    <mergeCell ref="AN34:AO34"/>
    <mergeCell ref="AI25:AI32"/>
    <mergeCell ref="AJ25:AJ32"/>
    <mergeCell ref="AK25:AK32"/>
    <mergeCell ref="AC25:AC32"/>
    <mergeCell ref="AD25:AD32"/>
    <mergeCell ref="AE25:AE32"/>
    <mergeCell ref="AF25:AF32"/>
    <mergeCell ref="Q25:Q32"/>
    <mergeCell ref="R25:R32"/>
    <mergeCell ref="S25:S32"/>
    <mergeCell ref="T25:T32"/>
    <mergeCell ref="U25:U32"/>
    <mergeCell ref="V25:V32"/>
    <mergeCell ref="P25:P32"/>
    <mergeCell ref="A21:I21"/>
    <mergeCell ref="AM21:AV21"/>
    <mergeCell ref="A22:I22"/>
    <mergeCell ref="A23:A32"/>
    <mergeCell ref="B23:G24"/>
    <mergeCell ref="H23:I23"/>
    <mergeCell ref="H24:I24"/>
    <mergeCell ref="AQ24:AR24"/>
    <mergeCell ref="B25:I32"/>
    <mergeCell ref="J25:J32"/>
    <mergeCell ref="AG25:AG32"/>
    <mergeCell ref="AH25:AH32"/>
    <mergeCell ref="W25:W32"/>
    <mergeCell ref="X25:X32"/>
    <mergeCell ref="Y25:Y32"/>
    <mergeCell ref="Z25:Z32"/>
    <mergeCell ref="AA25:AA32"/>
    <mergeCell ref="AB25:AB32"/>
    <mergeCell ref="AQ31:AR31"/>
    <mergeCell ref="AT31:AV31"/>
    <mergeCell ref="AQ32:AR32"/>
    <mergeCell ref="AT32:AU32"/>
    <mergeCell ref="AQ25:AR25"/>
    <mergeCell ref="AT18:AU18"/>
    <mergeCell ref="A20:I20"/>
    <mergeCell ref="L20:N20"/>
    <mergeCell ref="S20:U20"/>
    <mergeCell ref="Z20:AB20"/>
    <mergeCell ref="AG20:AI20"/>
    <mergeCell ref="AN20:AO20"/>
    <mergeCell ref="AS20:AT20"/>
    <mergeCell ref="AH11:AH18"/>
    <mergeCell ref="AI11:AI18"/>
    <mergeCell ref="AT12:AV12"/>
    <mergeCell ref="AQ13:AR13"/>
    <mergeCell ref="AT13:AU13"/>
    <mergeCell ref="AQ15:AR15"/>
    <mergeCell ref="AQ16:AR16"/>
    <mergeCell ref="AQ17:AR17"/>
    <mergeCell ref="AT17:AV17"/>
    <mergeCell ref="AJ11:AJ18"/>
    <mergeCell ref="AK11:AK18"/>
    <mergeCell ref="AQ11:AR11"/>
    <mergeCell ref="AQ12:AR12"/>
    <mergeCell ref="AQ18:AR18"/>
    <mergeCell ref="AB11:AB18"/>
    <mergeCell ref="AC11:AC18"/>
    <mergeCell ref="L11:L18"/>
    <mergeCell ref="M11:M18"/>
    <mergeCell ref="N11:N18"/>
    <mergeCell ref="AD11:AD18"/>
    <mergeCell ref="AE11:AE18"/>
    <mergeCell ref="AF11:AF18"/>
    <mergeCell ref="U11:U18"/>
    <mergeCell ref="AG11:AG18"/>
    <mergeCell ref="V11:V18"/>
    <mergeCell ref="W11:W18"/>
    <mergeCell ref="X11:X18"/>
    <mergeCell ref="Y11:Y18"/>
    <mergeCell ref="Z11:Z18"/>
    <mergeCell ref="AA11:AA18"/>
    <mergeCell ref="AN6:AO6"/>
    <mergeCell ref="AS6:AT6"/>
    <mergeCell ref="A7:I7"/>
    <mergeCell ref="AM7:AV7"/>
    <mergeCell ref="A8:I8"/>
    <mergeCell ref="A9:A18"/>
    <mergeCell ref="B9:G10"/>
    <mergeCell ref="H9:I9"/>
    <mergeCell ref="H10:I10"/>
    <mergeCell ref="AQ10:AR10"/>
    <mergeCell ref="A6:I6"/>
    <mergeCell ref="L6:N6"/>
    <mergeCell ref="S6:U6"/>
    <mergeCell ref="Z6:AB6"/>
    <mergeCell ref="AG6:AI6"/>
    <mergeCell ref="O11:O18"/>
    <mergeCell ref="P11:P18"/>
    <mergeCell ref="Q11:Q18"/>
    <mergeCell ref="R11:R18"/>
    <mergeCell ref="S11:S18"/>
    <mergeCell ref="T11:T18"/>
    <mergeCell ref="B11:I18"/>
    <mergeCell ref="J11:J18"/>
    <mergeCell ref="K11:K18"/>
    <mergeCell ref="A1:Q1"/>
    <mergeCell ref="F2:Q2"/>
    <mergeCell ref="F3:Q3"/>
    <mergeCell ref="R2:S2"/>
    <mergeCell ref="U2:AA2"/>
    <mergeCell ref="AK2:AM2"/>
    <mergeCell ref="AO2:AV2"/>
    <mergeCell ref="AK3:AM3"/>
    <mergeCell ref="B2:D2"/>
    <mergeCell ref="AE2:AG2"/>
    <mergeCell ref="B3:D3"/>
  </mergeCells>
  <phoneticPr fontId="6"/>
  <conditionalFormatting sqref="J7:AK7">
    <cfRule type="containsText" dxfId="29" priority="9" stopIfTrue="1" operator="containsText" text="日">
      <formula>NOT(ISERROR(SEARCH("日",J7)))</formula>
    </cfRule>
    <cfRule type="containsText" dxfId="28" priority="10" stopIfTrue="1" operator="containsText" text="土">
      <formula>NOT(ISERROR(SEARCH("土",J7)))</formula>
    </cfRule>
  </conditionalFormatting>
  <conditionalFormatting sqref="J21:AK21">
    <cfRule type="containsText" dxfId="27" priority="3" stopIfTrue="1" operator="containsText" text="日">
      <formula>NOT(ISERROR(SEARCH("日",J21)))</formula>
    </cfRule>
    <cfRule type="containsText" dxfId="26" priority="4" stopIfTrue="1" operator="containsText" text="土">
      <formula>NOT(ISERROR(SEARCH("土",J21)))</formula>
    </cfRule>
  </conditionalFormatting>
  <conditionalFormatting sqref="J35:AK35">
    <cfRule type="containsText" dxfId="25" priority="1" stopIfTrue="1" operator="containsText" text="日">
      <formula>NOT(ISERROR(SEARCH("日",J35)))</formula>
    </cfRule>
    <cfRule type="containsText" dxfId="24" priority="2" stopIfTrue="1" operator="containsText" text="土">
      <formula>NOT(ISERROR(SEARCH("土",J35)))</formula>
    </cfRule>
  </conditionalFormatting>
  <dataValidations count="2">
    <dataValidation type="list" allowBlank="1" showInputMessage="1" showErrorMessage="1" sqref="J7" xr:uid="{00000000-0002-0000-0200-000001000000}">
      <formula1>$BB$1:$BB$9</formula1>
    </dataValidation>
    <dataValidation type="list" allowBlank="1" showInputMessage="1" showErrorMessage="1" sqref="J9:AK10 J37:AK38 J23:AK24" xr:uid="{00000000-0002-0000-0200-000002000000}">
      <formula1>$BC$1:$BC$6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H121"/>
  <sheetViews>
    <sheetView view="pageBreakPreview" zoomScaleNormal="100" zoomScaleSheetLayoutView="100" workbookViewId="0">
      <selection activeCell="AS44" sqref="AS44"/>
    </sheetView>
  </sheetViews>
  <sheetFormatPr defaultRowHeight="13.2" x14ac:dyDescent="0.2"/>
  <cols>
    <col min="1" max="49" width="3.21875" customWidth="1"/>
    <col min="50" max="51" width="2.88671875" customWidth="1"/>
  </cols>
  <sheetData>
    <row r="1" spans="1:60" ht="26.25" customHeight="1" x14ac:dyDescent="0.2">
      <c r="A1" s="145" t="str">
        <f>'1・12'!$A$1:$Q$1</f>
        <v>休日取得計画書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63"/>
      <c r="S1" s="63"/>
      <c r="T1" s="63"/>
      <c r="U1" s="63"/>
      <c r="Y1" s="81"/>
      <c r="Z1" s="81"/>
      <c r="AA1" s="81"/>
      <c r="AB1" s="81"/>
      <c r="AT1" s="7"/>
      <c r="AU1" s="71" t="s">
        <v>21</v>
      </c>
      <c r="AV1" s="74">
        <v>4</v>
      </c>
      <c r="AX1" s="63" t="s">
        <v>73</v>
      </c>
      <c r="BB1" s="82" t="s">
        <v>51</v>
      </c>
      <c r="BC1" t="s">
        <v>61</v>
      </c>
    </row>
    <row r="2" spans="1:60" ht="15.9" customHeight="1" x14ac:dyDescent="0.2">
      <c r="A2" s="1"/>
      <c r="B2" s="143" t="s">
        <v>5</v>
      </c>
      <c r="C2" s="143"/>
      <c r="D2" s="143"/>
      <c r="E2" s="88" t="s">
        <v>39</v>
      </c>
      <c r="F2" s="240">
        <f>'1・12'!$F$2:$Q$2</f>
        <v>0</v>
      </c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143" t="s">
        <v>4</v>
      </c>
      <c r="S2" s="143"/>
      <c r="T2" s="88" t="s">
        <v>6</v>
      </c>
      <c r="U2" s="241" t="str">
        <f>集計表!W2</f>
        <v>R○.○.○～R○.○.○</v>
      </c>
      <c r="V2" s="241"/>
      <c r="W2" s="241"/>
      <c r="X2" s="241"/>
      <c r="Y2" s="241"/>
      <c r="Z2" s="241"/>
      <c r="AA2" s="241"/>
      <c r="AE2" s="146"/>
      <c r="AF2" s="146"/>
      <c r="AG2" s="146"/>
      <c r="AH2" s="88"/>
      <c r="AI2" s="106"/>
      <c r="AJ2" s="106"/>
      <c r="AK2" s="146" t="s">
        <v>71</v>
      </c>
      <c r="AL2" s="146"/>
      <c r="AM2" s="146"/>
      <c r="AN2" s="101" t="s">
        <v>6</v>
      </c>
      <c r="AO2" s="239" t="str">
        <f>'1・12'!$AO$2:$AV$2</f>
        <v>(株)○○建設</v>
      </c>
      <c r="AP2" s="239"/>
      <c r="AQ2" s="239"/>
      <c r="AR2" s="239"/>
      <c r="AS2" s="239"/>
      <c r="AT2" s="239"/>
      <c r="AU2" s="239"/>
      <c r="AV2" s="239"/>
      <c r="AW2" s="63"/>
      <c r="AX2" s="63" t="s">
        <v>74</v>
      </c>
      <c r="BB2" s="82" t="s">
        <v>52</v>
      </c>
      <c r="BC2" t="s">
        <v>58</v>
      </c>
    </row>
    <row r="3" spans="1:60" ht="15.9" customHeight="1" x14ac:dyDescent="0.2">
      <c r="B3" s="146" t="s">
        <v>7</v>
      </c>
      <c r="C3" s="146"/>
      <c r="D3" s="146"/>
      <c r="E3" s="88" t="s">
        <v>39</v>
      </c>
      <c r="F3" s="240">
        <f>'1・12'!$F$3:$R$3</f>
        <v>0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05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6" t="s">
        <v>68</v>
      </c>
      <c r="AH3" s="63"/>
      <c r="AI3" s="63"/>
      <c r="AJ3" s="63"/>
      <c r="AK3" s="146" t="s">
        <v>69</v>
      </c>
      <c r="AL3" s="146"/>
      <c r="AM3" s="146"/>
      <c r="AN3" s="101" t="s">
        <v>6</v>
      </c>
      <c r="AO3" s="63" t="s">
        <v>70</v>
      </c>
      <c r="AP3" s="63"/>
      <c r="AQ3" s="63"/>
      <c r="AR3" s="63"/>
      <c r="AS3" s="63"/>
      <c r="AT3" s="63"/>
      <c r="AU3" s="66"/>
      <c r="AV3" s="63"/>
      <c r="AW3" s="66"/>
      <c r="AX3" s="7"/>
      <c r="BB3" s="82" t="s">
        <v>53</v>
      </c>
      <c r="BC3" t="s">
        <v>57</v>
      </c>
    </row>
    <row r="4" spans="1:60" s="63" customFormat="1" ht="15.9" customHeight="1" x14ac:dyDescent="0.2">
      <c r="B4" s="102"/>
      <c r="C4" s="102"/>
      <c r="D4" s="102"/>
      <c r="E4" s="101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5"/>
      <c r="AG4" s="66" t="s">
        <v>67</v>
      </c>
      <c r="AU4" s="66"/>
      <c r="AV4" s="66"/>
      <c r="AW4" s="66"/>
      <c r="AX4" s="66"/>
      <c r="BB4" s="82"/>
    </row>
    <row r="5" spans="1:60" ht="15.9" customHeight="1" x14ac:dyDescent="0.2">
      <c r="B5" s="62"/>
      <c r="J5" s="68" t="s">
        <v>50</v>
      </c>
      <c r="K5" s="64"/>
      <c r="L5" s="65"/>
      <c r="M5" s="64"/>
      <c r="N5" s="64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7"/>
      <c r="AM5" s="63"/>
      <c r="AN5" s="63"/>
      <c r="AO5" s="63"/>
      <c r="AP5" s="63"/>
      <c r="AQ5" s="63"/>
      <c r="AR5" s="63"/>
      <c r="AS5" s="63"/>
      <c r="AT5" s="66"/>
      <c r="AU5" s="66"/>
      <c r="AW5" s="66"/>
      <c r="AX5" s="7"/>
      <c r="BB5" s="82" t="s">
        <v>54</v>
      </c>
      <c r="BC5" t="s">
        <v>59</v>
      </c>
    </row>
    <row r="6" spans="1:60" ht="15.9" customHeight="1" x14ac:dyDescent="0.2">
      <c r="A6" s="147"/>
      <c r="B6" s="148"/>
      <c r="C6" s="148"/>
      <c r="D6" s="148"/>
      <c r="E6" s="148"/>
      <c r="F6" s="148"/>
      <c r="G6" s="148"/>
      <c r="H6" s="148"/>
      <c r="I6" s="148"/>
      <c r="J6" s="89"/>
      <c r="K6" s="8" t="s">
        <v>8</v>
      </c>
      <c r="L6" s="150">
        <v>37</v>
      </c>
      <c r="M6" s="150"/>
      <c r="N6" s="150"/>
      <c r="O6" s="8" t="s">
        <v>9</v>
      </c>
      <c r="P6" s="57"/>
      <c r="Q6" s="8"/>
      <c r="R6" s="8" t="s">
        <v>8</v>
      </c>
      <c r="S6" s="150">
        <f>L6+1</f>
        <v>38</v>
      </c>
      <c r="T6" s="150"/>
      <c r="U6" s="150"/>
      <c r="V6" s="8" t="s">
        <v>9</v>
      </c>
      <c r="W6" s="8"/>
      <c r="X6" s="89"/>
      <c r="Y6" s="8" t="s">
        <v>8</v>
      </c>
      <c r="Z6" s="150">
        <f>L6+2</f>
        <v>39</v>
      </c>
      <c r="AA6" s="150"/>
      <c r="AB6" s="150"/>
      <c r="AC6" s="8" t="s">
        <v>9</v>
      </c>
      <c r="AD6" s="57"/>
      <c r="AE6" s="8"/>
      <c r="AF6" s="8" t="s">
        <v>8</v>
      </c>
      <c r="AG6" s="150">
        <f>L6+3</f>
        <v>40</v>
      </c>
      <c r="AH6" s="150"/>
      <c r="AI6" s="150"/>
      <c r="AJ6" s="8" t="s">
        <v>9</v>
      </c>
      <c r="AK6" s="57"/>
      <c r="AL6" s="4"/>
      <c r="AM6" s="22" t="s">
        <v>11</v>
      </c>
      <c r="AN6" s="168">
        <f>L6</f>
        <v>37</v>
      </c>
      <c r="AO6" s="168"/>
      <c r="AP6" s="69" t="s">
        <v>12</v>
      </c>
      <c r="AQ6" s="10" t="s">
        <v>13</v>
      </c>
      <c r="AR6" s="22" t="s">
        <v>11</v>
      </c>
      <c r="AS6" s="168">
        <f>AG6</f>
        <v>40</v>
      </c>
      <c r="AT6" s="168"/>
      <c r="AU6" s="9" t="s">
        <v>12</v>
      </c>
      <c r="AV6" s="9"/>
      <c r="AW6" s="3"/>
      <c r="AX6" s="3"/>
      <c r="BB6" s="82" t="s">
        <v>55</v>
      </c>
    </row>
    <row r="7" spans="1:60" ht="15.9" customHeight="1" x14ac:dyDescent="0.2">
      <c r="A7" s="147" t="s">
        <v>47</v>
      </c>
      <c r="B7" s="148"/>
      <c r="C7" s="148"/>
      <c r="D7" s="148"/>
      <c r="E7" s="148"/>
      <c r="F7" s="148"/>
      <c r="G7" s="148"/>
      <c r="H7" s="148"/>
      <c r="I7" s="148"/>
      <c r="J7" s="99"/>
      <c r="K7" s="86" t="b">
        <f>IF(J7="月","火",IF(J7="火","水",IF(J7="水","木",IF(J7="木","金",IF(J7="金","土",IF(J7="土","日",IF(J7="日","月")))))))</f>
        <v>0</v>
      </c>
      <c r="L7" s="86" t="b">
        <f t="shared" ref="L7:AK7" si="0">IF(K7="月","火",IF(K7="火","水",IF(K7="水","木",IF(K7="木","金",IF(K7="金","土",IF(K7="土","日",IF(K7="日","月")))))))</f>
        <v>0</v>
      </c>
      <c r="M7" s="86" t="b">
        <f t="shared" si="0"/>
        <v>0</v>
      </c>
      <c r="N7" s="86" t="b">
        <f t="shared" si="0"/>
        <v>0</v>
      </c>
      <c r="O7" s="86" t="b">
        <f t="shared" si="0"/>
        <v>0</v>
      </c>
      <c r="P7" s="86" t="b">
        <f t="shared" si="0"/>
        <v>0</v>
      </c>
      <c r="Q7" s="86" t="b">
        <f t="shared" si="0"/>
        <v>0</v>
      </c>
      <c r="R7" s="86" t="b">
        <f t="shared" si="0"/>
        <v>0</v>
      </c>
      <c r="S7" s="86" t="b">
        <f t="shared" si="0"/>
        <v>0</v>
      </c>
      <c r="T7" s="86" t="b">
        <f t="shared" si="0"/>
        <v>0</v>
      </c>
      <c r="U7" s="86" t="b">
        <f t="shared" si="0"/>
        <v>0</v>
      </c>
      <c r="V7" s="86" t="b">
        <f t="shared" si="0"/>
        <v>0</v>
      </c>
      <c r="W7" s="87" t="b">
        <f t="shared" si="0"/>
        <v>0</v>
      </c>
      <c r="X7" s="90" t="b">
        <f t="shared" si="0"/>
        <v>0</v>
      </c>
      <c r="Y7" s="86" t="b">
        <f t="shared" si="0"/>
        <v>0</v>
      </c>
      <c r="Z7" s="86" t="b">
        <f t="shared" si="0"/>
        <v>0</v>
      </c>
      <c r="AA7" s="86" t="b">
        <f t="shared" si="0"/>
        <v>0</v>
      </c>
      <c r="AB7" s="86" t="b">
        <f t="shared" si="0"/>
        <v>0</v>
      </c>
      <c r="AC7" s="86" t="b">
        <f t="shared" si="0"/>
        <v>0</v>
      </c>
      <c r="AD7" s="86" t="b">
        <f t="shared" si="0"/>
        <v>0</v>
      </c>
      <c r="AE7" s="86" t="b">
        <f t="shared" si="0"/>
        <v>0</v>
      </c>
      <c r="AF7" s="86" t="b">
        <f t="shared" si="0"/>
        <v>0</v>
      </c>
      <c r="AG7" s="86" t="b">
        <f t="shared" si="0"/>
        <v>0</v>
      </c>
      <c r="AH7" s="86" t="b">
        <f t="shared" si="0"/>
        <v>0</v>
      </c>
      <c r="AI7" s="86" t="b">
        <f t="shared" si="0"/>
        <v>0</v>
      </c>
      <c r="AJ7" s="86" t="b">
        <f t="shared" si="0"/>
        <v>0</v>
      </c>
      <c r="AK7" s="86" t="b">
        <f t="shared" si="0"/>
        <v>0</v>
      </c>
      <c r="AL7" s="4"/>
      <c r="AM7" s="168" t="s">
        <v>14</v>
      </c>
      <c r="AN7" s="168"/>
      <c r="AO7" s="168"/>
      <c r="AP7" s="168"/>
      <c r="AQ7" s="168"/>
      <c r="AR7" s="168"/>
      <c r="AS7" s="168"/>
      <c r="AT7" s="168"/>
      <c r="AU7" s="168"/>
      <c r="AV7" s="168"/>
      <c r="AW7" s="3"/>
      <c r="AX7" s="9"/>
      <c r="BB7" s="82" t="s">
        <v>49</v>
      </c>
    </row>
    <row r="8" spans="1:60" ht="15.9" customHeight="1" thickBot="1" x14ac:dyDescent="0.25">
      <c r="A8" s="169" t="s">
        <v>48</v>
      </c>
      <c r="B8" s="170"/>
      <c r="C8" s="170"/>
      <c r="D8" s="170"/>
      <c r="E8" s="170"/>
      <c r="F8" s="170"/>
      <c r="G8" s="170"/>
      <c r="H8" s="170"/>
      <c r="I8" s="17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BB8" s="82" t="s">
        <v>56</v>
      </c>
    </row>
    <row r="9" spans="1:60" ht="15.9" customHeight="1" thickTop="1" x14ac:dyDescent="0.2">
      <c r="A9" s="175" t="s">
        <v>35</v>
      </c>
      <c r="B9" s="178" t="s">
        <v>46</v>
      </c>
      <c r="C9" s="179"/>
      <c r="D9" s="179"/>
      <c r="E9" s="179"/>
      <c r="F9" s="179"/>
      <c r="G9" s="180"/>
      <c r="H9" s="184" t="s">
        <v>1</v>
      </c>
      <c r="I9" s="242"/>
      <c r="J9" s="95"/>
      <c r="K9" s="54"/>
      <c r="L9" s="92"/>
      <c r="M9" s="91"/>
      <c r="N9" s="91"/>
      <c r="O9" s="91"/>
      <c r="P9" s="91"/>
      <c r="Q9" s="79"/>
      <c r="R9" s="54"/>
      <c r="S9" s="45"/>
      <c r="T9" s="47"/>
      <c r="U9" s="47"/>
      <c r="V9" s="47"/>
      <c r="W9" s="97"/>
      <c r="X9" s="97"/>
      <c r="Y9" s="54"/>
      <c r="Z9" s="92"/>
      <c r="AA9" s="91"/>
      <c r="AB9" s="92"/>
      <c r="AC9" s="92"/>
      <c r="AD9" s="92"/>
      <c r="AE9" s="46"/>
      <c r="AF9" s="54"/>
      <c r="AG9" s="45"/>
      <c r="AH9" s="45"/>
      <c r="AI9" s="45"/>
      <c r="AJ9" s="45"/>
      <c r="AK9" s="48"/>
      <c r="AL9" s="49" t="s">
        <v>44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5"/>
      <c r="BF9" s="16"/>
      <c r="BG9" s="16"/>
      <c r="BH9" s="16"/>
    </row>
    <row r="10" spans="1:60" ht="15.9" customHeight="1" x14ac:dyDescent="0.2">
      <c r="A10" s="176"/>
      <c r="B10" s="181"/>
      <c r="C10" s="182"/>
      <c r="D10" s="182"/>
      <c r="E10" s="182"/>
      <c r="F10" s="182"/>
      <c r="G10" s="183"/>
      <c r="H10" s="186" t="s">
        <v>2</v>
      </c>
      <c r="I10" s="243"/>
      <c r="J10" s="96"/>
      <c r="K10" s="39"/>
      <c r="L10" s="94"/>
      <c r="M10" s="93"/>
      <c r="N10" s="93"/>
      <c r="O10" s="93"/>
      <c r="P10" s="93"/>
      <c r="Q10" s="80"/>
      <c r="R10" s="39"/>
      <c r="S10" s="17"/>
      <c r="T10" s="36"/>
      <c r="U10" s="36"/>
      <c r="V10" s="36"/>
      <c r="W10" s="98"/>
      <c r="X10" s="98"/>
      <c r="Y10" s="39"/>
      <c r="Z10" s="94"/>
      <c r="AA10" s="93"/>
      <c r="AB10" s="94"/>
      <c r="AC10" s="94"/>
      <c r="AD10" s="94"/>
      <c r="AE10" s="18"/>
      <c r="AF10" s="39"/>
      <c r="AG10" s="17"/>
      <c r="AH10" s="17"/>
      <c r="AI10" s="17"/>
      <c r="AJ10" s="17"/>
      <c r="AK10" s="19"/>
      <c r="AL10" s="38"/>
      <c r="AM10" s="50" t="s">
        <v>62</v>
      </c>
      <c r="AN10" s="51"/>
      <c r="AO10" s="51"/>
      <c r="AP10" s="52"/>
      <c r="AQ10" s="151">
        <f>COUNTIF(J9:AK9,"□")</f>
        <v>0</v>
      </c>
      <c r="AR10" s="152"/>
      <c r="AS10" s="14" t="s">
        <v>0</v>
      </c>
      <c r="AT10" s="16"/>
      <c r="AU10" s="16"/>
      <c r="AV10" s="16"/>
      <c r="AW10" s="16"/>
      <c r="AX10" s="5"/>
      <c r="BF10" s="16"/>
      <c r="BG10" s="5"/>
      <c r="BH10" s="5"/>
    </row>
    <row r="11" spans="1:60" ht="15.9" customHeight="1" thickBot="1" x14ac:dyDescent="0.25">
      <c r="A11" s="176"/>
      <c r="B11" s="153" t="s">
        <v>3</v>
      </c>
      <c r="C11" s="154"/>
      <c r="D11" s="154"/>
      <c r="E11" s="154"/>
      <c r="F11" s="154"/>
      <c r="G11" s="154"/>
      <c r="H11" s="154"/>
      <c r="I11" s="154"/>
      <c r="J11" s="165"/>
      <c r="K11" s="165"/>
      <c r="L11" s="165"/>
      <c r="M11" s="165"/>
      <c r="N11" s="165"/>
      <c r="O11" s="165"/>
      <c r="P11" s="165"/>
      <c r="Q11" s="162"/>
      <c r="R11" s="165"/>
      <c r="S11" s="165"/>
      <c r="T11" s="165"/>
      <c r="U11" s="165"/>
      <c r="V11" s="165"/>
      <c r="W11" s="172"/>
      <c r="X11" s="250"/>
      <c r="Y11" s="165"/>
      <c r="Z11" s="188"/>
      <c r="AA11" s="191"/>
      <c r="AB11" s="188"/>
      <c r="AC11" s="188"/>
      <c r="AD11" s="188"/>
      <c r="AE11" s="247"/>
      <c r="AF11" s="217"/>
      <c r="AG11" s="188"/>
      <c r="AH11" s="188"/>
      <c r="AI11" s="188"/>
      <c r="AJ11" s="220"/>
      <c r="AK11" s="223"/>
      <c r="AL11" s="38"/>
      <c r="AM11" s="59" t="s">
        <v>63</v>
      </c>
      <c r="AN11" s="60"/>
      <c r="AO11" s="60"/>
      <c r="AP11" s="61"/>
      <c r="AQ11" s="208">
        <f>COUNTIF(J9:AK9,"■")</f>
        <v>0</v>
      </c>
      <c r="AR11" s="209"/>
      <c r="AS11" s="26" t="s">
        <v>0</v>
      </c>
      <c r="AT11" s="16"/>
      <c r="AU11" s="16"/>
      <c r="AV11" s="16"/>
      <c r="AW11" s="16"/>
      <c r="AX11" s="16"/>
      <c r="BE11" s="5"/>
      <c r="BF11" s="5"/>
      <c r="BG11" s="5"/>
      <c r="BH11" s="5"/>
    </row>
    <row r="12" spans="1:60" ht="15.9" customHeight="1" thickTop="1" x14ac:dyDescent="0.2">
      <c r="A12" s="176"/>
      <c r="B12" s="156"/>
      <c r="C12" s="157"/>
      <c r="D12" s="157"/>
      <c r="E12" s="157"/>
      <c r="F12" s="157"/>
      <c r="G12" s="157"/>
      <c r="H12" s="157"/>
      <c r="I12" s="157"/>
      <c r="J12" s="166"/>
      <c r="K12" s="166"/>
      <c r="L12" s="166"/>
      <c r="M12" s="166"/>
      <c r="N12" s="166"/>
      <c r="O12" s="166"/>
      <c r="P12" s="166"/>
      <c r="Q12" s="163"/>
      <c r="R12" s="166"/>
      <c r="S12" s="166"/>
      <c r="T12" s="166"/>
      <c r="U12" s="166"/>
      <c r="V12" s="166"/>
      <c r="W12" s="173"/>
      <c r="X12" s="251"/>
      <c r="Y12" s="166"/>
      <c r="Z12" s="189"/>
      <c r="AA12" s="192"/>
      <c r="AB12" s="189"/>
      <c r="AC12" s="189"/>
      <c r="AD12" s="189"/>
      <c r="AE12" s="248"/>
      <c r="AF12" s="218"/>
      <c r="AG12" s="189"/>
      <c r="AH12" s="189"/>
      <c r="AI12" s="189"/>
      <c r="AJ12" s="221"/>
      <c r="AK12" s="224"/>
      <c r="AL12" s="38"/>
      <c r="AM12" s="27" t="s">
        <v>16</v>
      </c>
      <c r="AN12" s="28"/>
      <c r="AO12" s="28"/>
      <c r="AP12" s="29"/>
      <c r="AQ12" s="212">
        <f>SUM(AQ10:AR11)</f>
        <v>0</v>
      </c>
      <c r="AR12" s="213"/>
      <c r="AS12" s="30" t="s">
        <v>10</v>
      </c>
      <c r="AT12" s="205" t="s">
        <v>19</v>
      </c>
      <c r="AU12" s="206"/>
      <c r="AV12" s="207"/>
      <c r="AW12" s="16"/>
      <c r="AX12" s="16"/>
      <c r="BC12" s="5"/>
      <c r="BD12" s="5"/>
      <c r="BE12" s="5"/>
      <c r="BF12" s="16"/>
      <c r="BG12" s="16"/>
      <c r="BH12" s="16"/>
    </row>
    <row r="13" spans="1:60" ht="15.9" customHeight="1" thickBot="1" x14ac:dyDescent="0.25">
      <c r="A13" s="176"/>
      <c r="B13" s="156"/>
      <c r="C13" s="157"/>
      <c r="D13" s="157"/>
      <c r="E13" s="157"/>
      <c r="F13" s="157"/>
      <c r="G13" s="157"/>
      <c r="H13" s="157"/>
      <c r="I13" s="157"/>
      <c r="J13" s="166"/>
      <c r="K13" s="166"/>
      <c r="L13" s="166"/>
      <c r="M13" s="166"/>
      <c r="N13" s="166"/>
      <c r="O13" s="166"/>
      <c r="P13" s="166"/>
      <c r="Q13" s="163"/>
      <c r="R13" s="166"/>
      <c r="S13" s="166"/>
      <c r="T13" s="166"/>
      <c r="U13" s="166"/>
      <c r="V13" s="166"/>
      <c r="W13" s="173"/>
      <c r="X13" s="251"/>
      <c r="Y13" s="166"/>
      <c r="Z13" s="189"/>
      <c r="AA13" s="192"/>
      <c r="AB13" s="189"/>
      <c r="AC13" s="189"/>
      <c r="AD13" s="189"/>
      <c r="AE13" s="248"/>
      <c r="AF13" s="218"/>
      <c r="AG13" s="189"/>
      <c r="AH13" s="189"/>
      <c r="AI13" s="189"/>
      <c r="AJ13" s="221"/>
      <c r="AK13" s="224"/>
      <c r="AL13" s="38"/>
      <c r="AM13" s="32" t="s">
        <v>15</v>
      </c>
      <c r="AN13" s="33"/>
      <c r="AO13" s="33"/>
      <c r="AP13" s="34"/>
      <c r="AQ13" s="208">
        <f>COUNT(J8:AK8)</f>
        <v>0</v>
      </c>
      <c r="AR13" s="209"/>
      <c r="AS13" s="35" t="s">
        <v>10</v>
      </c>
      <c r="AT13" s="210" t="e">
        <f>(AQ12/AQ13)*100</f>
        <v>#DIV/0!</v>
      </c>
      <c r="AU13" s="211"/>
      <c r="AV13" s="75" t="s">
        <v>20</v>
      </c>
      <c r="AW13" s="16"/>
      <c r="AX13" s="16"/>
      <c r="BC13" s="15"/>
      <c r="BD13" s="15"/>
      <c r="BE13" s="16"/>
      <c r="BF13" s="16"/>
      <c r="BG13" s="16"/>
      <c r="BH13" s="16"/>
    </row>
    <row r="14" spans="1:60" ht="15.9" customHeight="1" thickTop="1" x14ac:dyDescent="0.2">
      <c r="A14" s="176"/>
      <c r="B14" s="156"/>
      <c r="C14" s="157"/>
      <c r="D14" s="157"/>
      <c r="E14" s="157"/>
      <c r="F14" s="157"/>
      <c r="G14" s="157"/>
      <c r="H14" s="157"/>
      <c r="I14" s="157"/>
      <c r="J14" s="166"/>
      <c r="K14" s="166"/>
      <c r="L14" s="166"/>
      <c r="M14" s="166"/>
      <c r="N14" s="166"/>
      <c r="O14" s="166"/>
      <c r="P14" s="166"/>
      <c r="Q14" s="163"/>
      <c r="R14" s="166"/>
      <c r="S14" s="166"/>
      <c r="T14" s="166"/>
      <c r="U14" s="166"/>
      <c r="V14" s="166"/>
      <c r="W14" s="173"/>
      <c r="X14" s="251"/>
      <c r="Y14" s="166"/>
      <c r="Z14" s="189"/>
      <c r="AA14" s="192"/>
      <c r="AB14" s="189"/>
      <c r="AC14" s="189"/>
      <c r="AD14" s="189"/>
      <c r="AE14" s="248"/>
      <c r="AF14" s="218"/>
      <c r="AG14" s="189"/>
      <c r="AH14" s="189"/>
      <c r="AI14" s="189"/>
      <c r="AJ14" s="221"/>
      <c r="AK14" s="224"/>
      <c r="AL14" s="53" t="s">
        <v>45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BC14" s="16"/>
      <c r="BD14" s="16"/>
      <c r="BE14" s="3"/>
      <c r="BF14" s="2"/>
      <c r="BG14" s="2"/>
      <c r="BH14" s="2"/>
    </row>
    <row r="15" spans="1:60" ht="15.9" customHeight="1" x14ac:dyDescent="0.2">
      <c r="A15" s="176"/>
      <c r="B15" s="156"/>
      <c r="C15" s="157"/>
      <c r="D15" s="157"/>
      <c r="E15" s="157"/>
      <c r="F15" s="157"/>
      <c r="G15" s="157"/>
      <c r="H15" s="157"/>
      <c r="I15" s="157"/>
      <c r="J15" s="166"/>
      <c r="K15" s="166"/>
      <c r="L15" s="166"/>
      <c r="M15" s="166"/>
      <c r="N15" s="166"/>
      <c r="O15" s="166"/>
      <c r="P15" s="166"/>
      <c r="Q15" s="163"/>
      <c r="R15" s="166"/>
      <c r="S15" s="166"/>
      <c r="T15" s="166"/>
      <c r="U15" s="166"/>
      <c r="V15" s="166"/>
      <c r="W15" s="173"/>
      <c r="X15" s="251"/>
      <c r="Y15" s="166"/>
      <c r="Z15" s="189"/>
      <c r="AA15" s="192"/>
      <c r="AB15" s="189"/>
      <c r="AC15" s="189"/>
      <c r="AD15" s="189"/>
      <c r="AE15" s="248"/>
      <c r="AF15" s="218"/>
      <c r="AG15" s="189"/>
      <c r="AH15" s="189"/>
      <c r="AI15" s="189"/>
      <c r="AJ15" s="221"/>
      <c r="AK15" s="224"/>
      <c r="AL15" s="38"/>
      <c r="AM15" s="11" t="s">
        <v>62</v>
      </c>
      <c r="AN15" s="12"/>
      <c r="AO15" s="12"/>
      <c r="AP15" s="13"/>
      <c r="AQ15" s="151">
        <f>COUNTIF(J10:AK10,"□")</f>
        <v>0</v>
      </c>
      <c r="AR15" s="152"/>
      <c r="AS15" s="14" t="s">
        <v>0</v>
      </c>
      <c r="AT15" s="16"/>
      <c r="AU15" s="16"/>
      <c r="AV15" s="16"/>
      <c r="AW15" s="16"/>
      <c r="AX15" s="16"/>
      <c r="BC15" s="6"/>
      <c r="BD15" s="6"/>
      <c r="BE15" s="3"/>
      <c r="BF15" s="20"/>
      <c r="BG15" s="20"/>
      <c r="BH15" s="20"/>
    </row>
    <row r="16" spans="1:60" ht="15.9" customHeight="1" thickBot="1" x14ac:dyDescent="0.25">
      <c r="A16" s="176"/>
      <c r="B16" s="156"/>
      <c r="C16" s="157"/>
      <c r="D16" s="157"/>
      <c r="E16" s="157"/>
      <c r="F16" s="157"/>
      <c r="G16" s="157"/>
      <c r="H16" s="157"/>
      <c r="I16" s="157"/>
      <c r="J16" s="166"/>
      <c r="K16" s="166"/>
      <c r="L16" s="166"/>
      <c r="M16" s="166"/>
      <c r="N16" s="166"/>
      <c r="O16" s="166"/>
      <c r="P16" s="166"/>
      <c r="Q16" s="163"/>
      <c r="R16" s="166"/>
      <c r="S16" s="166"/>
      <c r="T16" s="166"/>
      <c r="U16" s="166"/>
      <c r="V16" s="166"/>
      <c r="W16" s="173"/>
      <c r="X16" s="251"/>
      <c r="Y16" s="166"/>
      <c r="Z16" s="189"/>
      <c r="AA16" s="192"/>
      <c r="AB16" s="189"/>
      <c r="AC16" s="189"/>
      <c r="AD16" s="189"/>
      <c r="AE16" s="248"/>
      <c r="AF16" s="218"/>
      <c r="AG16" s="189"/>
      <c r="AH16" s="189"/>
      <c r="AI16" s="189"/>
      <c r="AJ16" s="221"/>
      <c r="AK16" s="224"/>
      <c r="AL16" s="38"/>
      <c r="AM16" s="23" t="s">
        <v>63</v>
      </c>
      <c r="AN16" s="24"/>
      <c r="AO16" s="24"/>
      <c r="AP16" s="25"/>
      <c r="AQ16" s="208">
        <f>COUNTIF(J10:AK10,"■")</f>
        <v>0</v>
      </c>
      <c r="AR16" s="209"/>
      <c r="AS16" s="26" t="s">
        <v>0</v>
      </c>
      <c r="AT16" s="16"/>
      <c r="AU16" s="16"/>
      <c r="AV16" s="16"/>
      <c r="AW16" s="16"/>
      <c r="AX16" s="16"/>
      <c r="AY16" s="15"/>
      <c r="AZ16" s="15"/>
      <c r="BA16" s="15"/>
      <c r="BB16" s="6"/>
      <c r="BC16" s="6"/>
      <c r="BD16" s="6"/>
      <c r="BE16" s="3"/>
      <c r="BF16" s="20"/>
      <c r="BG16" s="20"/>
      <c r="BH16" s="20"/>
    </row>
    <row r="17" spans="1:50" ht="15.9" customHeight="1" thickTop="1" x14ac:dyDescent="0.2">
      <c r="A17" s="176"/>
      <c r="B17" s="156"/>
      <c r="C17" s="157"/>
      <c r="D17" s="157"/>
      <c r="E17" s="157"/>
      <c r="F17" s="157"/>
      <c r="G17" s="157"/>
      <c r="H17" s="157"/>
      <c r="I17" s="157"/>
      <c r="J17" s="166"/>
      <c r="K17" s="166"/>
      <c r="L17" s="166"/>
      <c r="M17" s="166"/>
      <c r="N17" s="166"/>
      <c r="O17" s="166"/>
      <c r="P17" s="166"/>
      <c r="Q17" s="163"/>
      <c r="R17" s="166"/>
      <c r="S17" s="166"/>
      <c r="T17" s="166"/>
      <c r="U17" s="166"/>
      <c r="V17" s="166"/>
      <c r="W17" s="173"/>
      <c r="X17" s="251"/>
      <c r="Y17" s="166"/>
      <c r="Z17" s="189"/>
      <c r="AA17" s="192"/>
      <c r="AB17" s="189"/>
      <c r="AC17" s="189"/>
      <c r="AD17" s="189"/>
      <c r="AE17" s="248"/>
      <c r="AF17" s="218"/>
      <c r="AG17" s="189"/>
      <c r="AH17" s="189"/>
      <c r="AI17" s="189"/>
      <c r="AJ17" s="221"/>
      <c r="AK17" s="224"/>
      <c r="AL17" s="38"/>
      <c r="AM17" s="27" t="s">
        <v>16</v>
      </c>
      <c r="AN17" s="28"/>
      <c r="AO17" s="28"/>
      <c r="AP17" s="29"/>
      <c r="AQ17" s="212">
        <f>SUM(AQ15:AR16)</f>
        <v>0</v>
      </c>
      <c r="AR17" s="213"/>
      <c r="AS17" s="30" t="s">
        <v>10</v>
      </c>
      <c r="AT17" s="214" t="s">
        <v>19</v>
      </c>
      <c r="AU17" s="215"/>
      <c r="AV17" s="216"/>
      <c r="AW17" s="16"/>
      <c r="AX17" s="16"/>
    </row>
    <row r="18" spans="1:50" ht="15.9" customHeight="1" thickBot="1" x14ac:dyDescent="0.25">
      <c r="A18" s="177"/>
      <c r="B18" s="159"/>
      <c r="C18" s="160"/>
      <c r="D18" s="160"/>
      <c r="E18" s="160"/>
      <c r="F18" s="160"/>
      <c r="G18" s="160"/>
      <c r="H18" s="160"/>
      <c r="I18" s="160"/>
      <c r="J18" s="167"/>
      <c r="K18" s="167"/>
      <c r="L18" s="167"/>
      <c r="M18" s="167"/>
      <c r="N18" s="167"/>
      <c r="O18" s="167"/>
      <c r="P18" s="167"/>
      <c r="Q18" s="164"/>
      <c r="R18" s="167"/>
      <c r="S18" s="167"/>
      <c r="T18" s="167"/>
      <c r="U18" s="167"/>
      <c r="V18" s="167"/>
      <c r="W18" s="174"/>
      <c r="X18" s="252"/>
      <c r="Y18" s="167"/>
      <c r="Z18" s="190"/>
      <c r="AA18" s="193"/>
      <c r="AB18" s="190"/>
      <c r="AC18" s="190"/>
      <c r="AD18" s="190"/>
      <c r="AE18" s="249"/>
      <c r="AF18" s="219"/>
      <c r="AG18" s="190"/>
      <c r="AH18" s="190"/>
      <c r="AI18" s="190"/>
      <c r="AJ18" s="222"/>
      <c r="AK18" s="225"/>
      <c r="AL18" s="38"/>
      <c r="AM18" s="32" t="s">
        <v>15</v>
      </c>
      <c r="AN18" s="33"/>
      <c r="AO18" s="33"/>
      <c r="AP18" s="34"/>
      <c r="AQ18" s="208">
        <f>COUNT(J8:AK8)</f>
        <v>0</v>
      </c>
      <c r="AR18" s="209"/>
      <c r="AS18" s="35" t="s">
        <v>10</v>
      </c>
      <c r="AT18" s="203" t="e">
        <f>(AQ17/AQ18)*100</f>
        <v>#DIV/0!</v>
      </c>
      <c r="AU18" s="204"/>
      <c r="AV18" s="76" t="s">
        <v>20</v>
      </c>
      <c r="AW18" s="16"/>
      <c r="AX18" s="16"/>
    </row>
    <row r="19" spans="1:50" s="2" customFormat="1" ht="15.9" customHeight="1" thickTop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8" t="s">
        <v>50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50" s="16" customFormat="1" ht="15.9" customHeight="1" x14ac:dyDescent="0.2">
      <c r="A20" s="147"/>
      <c r="B20" s="148"/>
      <c r="C20" s="148"/>
      <c r="D20" s="148"/>
      <c r="E20" s="148"/>
      <c r="F20" s="148"/>
      <c r="G20" s="148"/>
      <c r="H20" s="148"/>
      <c r="I20" s="148"/>
      <c r="J20" s="89"/>
      <c r="K20" s="8" t="s">
        <v>8</v>
      </c>
      <c r="L20" s="150">
        <f>L6+4</f>
        <v>41</v>
      </c>
      <c r="M20" s="150"/>
      <c r="N20" s="150"/>
      <c r="O20" s="8" t="s">
        <v>9</v>
      </c>
      <c r="P20" s="57"/>
      <c r="Q20" s="8"/>
      <c r="R20" s="8" t="s">
        <v>8</v>
      </c>
      <c r="S20" s="150">
        <f>L6+5</f>
        <v>42</v>
      </c>
      <c r="T20" s="150"/>
      <c r="U20" s="150"/>
      <c r="V20" s="8" t="s">
        <v>9</v>
      </c>
      <c r="W20" s="8"/>
      <c r="X20" s="89"/>
      <c r="Y20" s="8" t="s">
        <v>8</v>
      </c>
      <c r="Z20" s="150">
        <f>L6+6</f>
        <v>43</v>
      </c>
      <c r="AA20" s="150"/>
      <c r="AB20" s="150"/>
      <c r="AC20" s="8" t="s">
        <v>9</v>
      </c>
      <c r="AD20" s="57"/>
      <c r="AE20" s="8"/>
      <c r="AF20" s="8" t="s">
        <v>8</v>
      </c>
      <c r="AG20" s="150">
        <f>L6+7</f>
        <v>44</v>
      </c>
      <c r="AH20" s="150"/>
      <c r="AI20" s="150"/>
      <c r="AJ20" s="8" t="s">
        <v>9</v>
      </c>
      <c r="AK20" s="57"/>
      <c r="AL20" s="4"/>
      <c r="AM20" s="22" t="s">
        <v>11</v>
      </c>
      <c r="AN20" s="168">
        <f>L20</f>
        <v>41</v>
      </c>
      <c r="AO20" s="168"/>
      <c r="AP20" s="69" t="s">
        <v>12</v>
      </c>
      <c r="AQ20" s="10" t="s">
        <v>13</v>
      </c>
      <c r="AR20" s="22" t="s">
        <v>11</v>
      </c>
      <c r="AS20" s="168">
        <f>AG20</f>
        <v>44</v>
      </c>
      <c r="AT20" s="168"/>
      <c r="AU20" s="9" t="s">
        <v>12</v>
      </c>
      <c r="AV20" s="9"/>
      <c r="AW20" s="3"/>
    </row>
    <row r="21" spans="1:50" s="2" customFormat="1" ht="15.9" customHeight="1" x14ac:dyDescent="0.2">
      <c r="A21" s="147" t="s">
        <v>47</v>
      </c>
      <c r="B21" s="148"/>
      <c r="C21" s="148"/>
      <c r="D21" s="148"/>
      <c r="E21" s="148"/>
      <c r="F21" s="148"/>
      <c r="G21" s="148"/>
      <c r="H21" s="148"/>
      <c r="I21" s="148"/>
      <c r="J21" s="90" t="b">
        <f>IF(AK7="月","火",IF(AK7="火","水",IF(AK7="水","木",IF(AK7="木","金",IF(AK7="金","土",IF(AK7="土","日",IF(AK7="日","月")))))))</f>
        <v>0</v>
      </c>
      <c r="K21" s="86" t="b">
        <f>IF(J21="月","火",IF(J21="火","水",IF(J21="水","木",IF(J21="木","金",IF(J21="金","土",IF(J21="土","日",IF(J21="日","月")))))))</f>
        <v>0</v>
      </c>
      <c r="L21" s="86" t="b">
        <f t="shared" ref="L21:AK21" si="1">IF(K21="月","火",IF(K21="火","水",IF(K21="水","木",IF(K21="木","金",IF(K21="金","土",IF(K21="土","日",IF(K21="日","月")))))))</f>
        <v>0</v>
      </c>
      <c r="M21" s="86" t="b">
        <f t="shared" si="1"/>
        <v>0</v>
      </c>
      <c r="N21" s="86" t="b">
        <f t="shared" si="1"/>
        <v>0</v>
      </c>
      <c r="O21" s="86" t="b">
        <f t="shared" si="1"/>
        <v>0</v>
      </c>
      <c r="P21" s="86" t="b">
        <f t="shared" si="1"/>
        <v>0</v>
      </c>
      <c r="Q21" s="86" t="b">
        <f t="shared" si="1"/>
        <v>0</v>
      </c>
      <c r="R21" s="86" t="b">
        <f t="shared" si="1"/>
        <v>0</v>
      </c>
      <c r="S21" s="86" t="b">
        <f t="shared" si="1"/>
        <v>0</v>
      </c>
      <c r="T21" s="86" t="b">
        <f t="shared" si="1"/>
        <v>0</v>
      </c>
      <c r="U21" s="86" t="b">
        <f t="shared" si="1"/>
        <v>0</v>
      </c>
      <c r="V21" s="86" t="b">
        <f t="shared" si="1"/>
        <v>0</v>
      </c>
      <c r="W21" s="87" t="b">
        <f t="shared" si="1"/>
        <v>0</v>
      </c>
      <c r="X21" s="90" t="b">
        <f t="shared" si="1"/>
        <v>0</v>
      </c>
      <c r="Y21" s="86" t="b">
        <f t="shared" si="1"/>
        <v>0</v>
      </c>
      <c r="Z21" s="86" t="b">
        <f t="shared" si="1"/>
        <v>0</v>
      </c>
      <c r="AA21" s="86" t="b">
        <f t="shared" si="1"/>
        <v>0</v>
      </c>
      <c r="AB21" s="86" t="b">
        <f t="shared" si="1"/>
        <v>0</v>
      </c>
      <c r="AC21" s="86" t="b">
        <f t="shared" si="1"/>
        <v>0</v>
      </c>
      <c r="AD21" s="86" t="b">
        <f t="shared" si="1"/>
        <v>0</v>
      </c>
      <c r="AE21" s="86" t="b">
        <f t="shared" si="1"/>
        <v>0</v>
      </c>
      <c r="AF21" s="86" t="b">
        <f t="shared" si="1"/>
        <v>0</v>
      </c>
      <c r="AG21" s="86" t="b">
        <f t="shared" si="1"/>
        <v>0</v>
      </c>
      <c r="AH21" s="86" t="b">
        <f t="shared" si="1"/>
        <v>0</v>
      </c>
      <c r="AI21" s="86" t="b">
        <f t="shared" si="1"/>
        <v>0</v>
      </c>
      <c r="AJ21" s="86" t="b">
        <f t="shared" si="1"/>
        <v>0</v>
      </c>
      <c r="AK21" s="86" t="b">
        <f t="shared" si="1"/>
        <v>0</v>
      </c>
      <c r="AL21" s="4"/>
      <c r="AM21" s="168" t="s">
        <v>14</v>
      </c>
      <c r="AN21" s="168"/>
      <c r="AO21" s="168"/>
      <c r="AP21" s="168"/>
      <c r="AQ21" s="168"/>
      <c r="AR21" s="168"/>
      <c r="AS21" s="168"/>
      <c r="AT21" s="168"/>
      <c r="AU21" s="168"/>
      <c r="AV21" s="168"/>
      <c r="AW21" s="3"/>
    </row>
    <row r="22" spans="1:50" s="2" customFormat="1" ht="15.9" customHeight="1" thickBot="1" x14ac:dyDescent="0.25">
      <c r="A22" s="169" t="s">
        <v>48</v>
      </c>
      <c r="B22" s="170"/>
      <c r="C22" s="170"/>
      <c r="D22" s="170"/>
      <c r="E22" s="170"/>
      <c r="F22" s="170"/>
      <c r="G22" s="170"/>
      <c r="H22" s="170"/>
      <c r="I22" s="171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50" s="2" customFormat="1" ht="15.9" customHeight="1" thickTop="1" x14ac:dyDescent="0.2">
      <c r="A23" s="175" t="s">
        <v>35</v>
      </c>
      <c r="B23" s="178" t="s">
        <v>46</v>
      </c>
      <c r="C23" s="179"/>
      <c r="D23" s="179"/>
      <c r="E23" s="179"/>
      <c r="F23" s="179"/>
      <c r="G23" s="180"/>
      <c r="H23" s="184" t="s">
        <v>1</v>
      </c>
      <c r="I23" s="242"/>
      <c r="J23" s="95"/>
      <c r="K23" s="54"/>
      <c r="L23" s="92"/>
      <c r="M23" s="91"/>
      <c r="N23" s="91"/>
      <c r="O23" s="91"/>
      <c r="P23" s="91"/>
      <c r="Q23" s="79"/>
      <c r="R23" s="54"/>
      <c r="S23" s="45"/>
      <c r="T23" s="47"/>
      <c r="U23" s="47"/>
      <c r="V23" s="47"/>
      <c r="W23" s="97"/>
      <c r="X23" s="97"/>
      <c r="Y23" s="54"/>
      <c r="Z23" s="92"/>
      <c r="AA23" s="91"/>
      <c r="AB23" s="92"/>
      <c r="AC23" s="92"/>
      <c r="AD23" s="92"/>
      <c r="AE23" s="46"/>
      <c r="AF23" s="54"/>
      <c r="AG23" s="45"/>
      <c r="AH23" s="45"/>
      <c r="AI23" s="45"/>
      <c r="AJ23" s="45"/>
      <c r="AK23" s="48"/>
      <c r="AL23" s="49" t="s">
        <v>44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50" s="2" customFormat="1" ht="15.9" customHeight="1" x14ac:dyDescent="0.2">
      <c r="A24" s="176"/>
      <c r="B24" s="181"/>
      <c r="C24" s="182"/>
      <c r="D24" s="182"/>
      <c r="E24" s="182"/>
      <c r="F24" s="182"/>
      <c r="G24" s="183"/>
      <c r="H24" s="186" t="s">
        <v>2</v>
      </c>
      <c r="I24" s="243"/>
      <c r="J24" s="96"/>
      <c r="K24" s="39"/>
      <c r="L24" s="94"/>
      <c r="M24" s="93"/>
      <c r="N24" s="93"/>
      <c r="O24" s="93"/>
      <c r="P24" s="93"/>
      <c r="Q24" s="80"/>
      <c r="R24" s="39"/>
      <c r="S24" s="17"/>
      <c r="T24" s="36"/>
      <c r="U24" s="36"/>
      <c r="V24" s="36"/>
      <c r="W24" s="98"/>
      <c r="X24" s="98"/>
      <c r="Y24" s="39"/>
      <c r="Z24" s="94"/>
      <c r="AA24" s="93"/>
      <c r="AB24" s="94"/>
      <c r="AC24" s="94"/>
      <c r="AD24" s="94"/>
      <c r="AE24" s="18"/>
      <c r="AF24" s="39"/>
      <c r="AG24" s="17"/>
      <c r="AH24" s="17"/>
      <c r="AI24" s="17"/>
      <c r="AJ24" s="17"/>
      <c r="AK24" s="19"/>
      <c r="AL24" s="38"/>
      <c r="AM24" s="50" t="s">
        <v>62</v>
      </c>
      <c r="AN24" s="51"/>
      <c r="AO24" s="51"/>
      <c r="AP24" s="52"/>
      <c r="AQ24" s="151">
        <f>COUNTIF(J23:AK23,"□")</f>
        <v>0</v>
      </c>
      <c r="AR24" s="152"/>
      <c r="AS24" s="14" t="s">
        <v>0</v>
      </c>
      <c r="AT24" s="16"/>
      <c r="AU24" s="16"/>
      <c r="AV24" s="16"/>
      <c r="AW24" s="16"/>
    </row>
    <row r="25" spans="1:50" s="2" customFormat="1" ht="15.9" customHeight="1" thickBot="1" x14ac:dyDescent="0.25">
      <c r="A25" s="176"/>
      <c r="B25" s="153" t="s">
        <v>3</v>
      </c>
      <c r="C25" s="154"/>
      <c r="D25" s="154"/>
      <c r="E25" s="154"/>
      <c r="F25" s="154"/>
      <c r="G25" s="154"/>
      <c r="H25" s="154"/>
      <c r="I25" s="154"/>
      <c r="J25" s="188"/>
      <c r="K25" s="220"/>
      <c r="L25" s="188"/>
      <c r="M25" s="188"/>
      <c r="N25" s="188"/>
      <c r="O25" s="220"/>
      <c r="P25" s="188"/>
      <c r="Q25" s="229"/>
      <c r="R25" s="220"/>
      <c r="S25" s="188"/>
      <c r="T25" s="188"/>
      <c r="U25" s="188"/>
      <c r="V25" s="188"/>
      <c r="W25" s="194"/>
      <c r="X25" s="220"/>
      <c r="Y25" s="220"/>
      <c r="Z25" s="188"/>
      <c r="AA25" s="232"/>
      <c r="AB25" s="188"/>
      <c r="AC25" s="188"/>
      <c r="AD25" s="188"/>
      <c r="AE25" s="244"/>
      <c r="AF25" s="220"/>
      <c r="AG25" s="220"/>
      <c r="AH25" s="188"/>
      <c r="AI25" s="232"/>
      <c r="AJ25" s="188"/>
      <c r="AK25" s="235"/>
      <c r="AL25" s="38"/>
      <c r="AM25" s="59" t="s">
        <v>63</v>
      </c>
      <c r="AN25" s="60"/>
      <c r="AO25" s="60"/>
      <c r="AP25" s="61"/>
      <c r="AQ25" s="208">
        <f>COUNTIF(J23:AK23,"■")</f>
        <v>0</v>
      </c>
      <c r="AR25" s="209"/>
      <c r="AS25" s="26" t="s">
        <v>0</v>
      </c>
      <c r="AT25" s="16"/>
      <c r="AU25" s="16"/>
      <c r="AV25" s="16"/>
      <c r="AW25" s="16"/>
    </row>
    <row r="26" spans="1:50" s="2" customFormat="1" ht="15.9" customHeight="1" thickTop="1" x14ac:dyDescent="0.2">
      <c r="A26" s="176"/>
      <c r="B26" s="156"/>
      <c r="C26" s="157"/>
      <c r="D26" s="157"/>
      <c r="E26" s="157"/>
      <c r="F26" s="157"/>
      <c r="G26" s="157"/>
      <c r="H26" s="157"/>
      <c r="I26" s="157"/>
      <c r="J26" s="189"/>
      <c r="K26" s="221"/>
      <c r="L26" s="189"/>
      <c r="M26" s="189"/>
      <c r="N26" s="189"/>
      <c r="O26" s="221"/>
      <c r="P26" s="189"/>
      <c r="Q26" s="230"/>
      <c r="R26" s="221"/>
      <c r="S26" s="189"/>
      <c r="T26" s="189"/>
      <c r="U26" s="189"/>
      <c r="V26" s="189"/>
      <c r="W26" s="195"/>
      <c r="X26" s="221"/>
      <c r="Y26" s="221"/>
      <c r="Z26" s="189"/>
      <c r="AA26" s="233"/>
      <c r="AB26" s="189"/>
      <c r="AC26" s="189"/>
      <c r="AD26" s="189"/>
      <c r="AE26" s="245"/>
      <c r="AF26" s="221"/>
      <c r="AG26" s="221"/>
      <c r="AH26" s="189"/>
      <c r="AI26" s="233"/>
      <c r="AJ26" s="189"/>
      <c r="AK26" s="236"/>
      <c r="AL26" s="38"/>
      <c r="AM26" s="27" t="s">
        <v>16</v>
      </c>
      <c r="AN26" s="28"/>
      <c r="AO26" s="28"/>
      <c r="AP26" s="29"/>
      <c r="AQ26" s="212">
        <f>SUM(AQ24:AR25)</f>
        <v>0</v>
      </c>
      <c r="AR26" s="213"/>
      <c r="AS26" s="30" t="s">
        <v>10</v>
      </c>
      <c r="AT26" s="205" t="s">
        <v>19</v>
      </c>
      <c r="AU26" s="206"/>
      <c r="AV26" s="207"/>
      <c r="AW26" s="16"/>
    </row>
    <row r="27" spans="1:50" s="2" customFormat="1" ht="15.9" customHeight="1" thickBot="1" x14ac:dyDescent="0.25">
      <c r="A27" s="176"/>
      <c r="B27" s="156"/>
      <c r="C27" s="157"/>
      <c r="D27" s="157"/>
      <c r="E27" s="157"/>
      <c r="F27" s="157"/>
      <c r="G27" s="157"/>
      <c r="H27" s="157"/>
      <c r="I27" s="157"/>
      <c r="J27" s="189"/>
      <c r="K27" s="221"/>
      <c r="L27" s="189"/>
      <c r="M27" s="189"/>
      <c r="N27" s="189"/>
      <c r="O27" s="221"/>
      <c r="P27" s="189"/>
      <c r="Q27" s="230"/>
      <c r="R27" s="221"/>
      <c r="S27" s="189"/>
      <c r="T27" s="189"/>
      <c r="U27" s="189"/>
      <c r="V27" s="189"/>
      <c r="W27" s="195"/>
      <c r="X27" s="221"/>
      <c r="Y27" s="221"/>
      <c r="Z27" s="189"/>
      <c r="AA27" s="233"/>
      <c r="AB27" s="189"/>
      <c r="AC27" s="189"/>
      <c r="AD27" s="189"/>
      <c r="AE27" s="245"/>
      <c r="AF27" s="221"/>
      <c r="AG27" s="221"/>
      <c r="AH27" s="189"/>
      <c r="AI27" s="233"/>
      <c r="AJ27" s="189"/>
      <c r="AK27" s="236"/>
      <c r="AL27" s="38"/>
      <c r="AM27" s="32" t="s">
        <v>15</v>
      </c>
      <c r="AN27" s="33"/>
      <c r="AO27" s="33"/>
      <c r="AP27" s="34"/>
      <c r="AQ27" s="208">
        <f>COUNT(J22:AK22)</f>
        <v>0</v>
      </c>
      <c r="AR27" s="209"/>
      <c r="AS27" s="35" t="s">
        <v>10</v>
      </c>
      <c r="AT27" s="210" t="e">
        <f>(AQ26/AQ27)*100</f>
        <v>#DIV/0!</v>
      </c>
      <c r="AU27" s="211"/>
      <c r="AV27" s="75" t="s">
        <v>20</v>
      </c>
      <c r="AW27" s="16"/>
    </row>
    <row r="28" spans="1:50" s="2" customFormat="1" ht="18" customHeight="1" thickTop="1" x14ac:dyDescent="0.2">
      <c r="A28" s="176"/>
      <c r="B28" s="156"/>
      <c r="C28" s="157"/>
      <c r="D28" s="157"/>
      <c r="E28" s="157"/>
      <c r="F28" s="157"/>
      <c r="G28" s="157"/>
      <c r="H28" s="157"/>
      <c r="I28" s="157"/>
      <c r="J28" s="189"/>
      <c r="K28" s="221"/>
      <c r="L28" s="189"/>
      <c r="M28" s="189"/>
      <c r="N28" s="189"/>
      <c r="O28" s="221"/>
      <c r="P28" s="189"/>
      <c r="Q28" s="230"/>
      <c r="R28" s="221"/>
      <c r="S28" s="189"/>
      <c r="T28" s="189"/>
      <c r="U28" s="189"/>
      <c r="V28" s="189"/>
      <c r="W28" s="195"/>
      <c r="X28" s="221"/>
      <c r="Y28" s="221"/>
      <c r="Z28" s="189"/>
      <c r="AA28" s="233"/>
      <c r="AB28" s="189"/>
      <c r="AC28" s="189"/>
      <c r="AD28" s="189"/>
      <c r="AE28" s="245"/>
      <c r="AF28" s="221"/>
      <c r="AG28" s="221"/>
      <c r="AH28" s="189"/>
      <c r="AI28" s="233"/>
      <c r="AJ28" s="189"/>
      <c r="AK28" s="236"/>
      <c r="AL28" s="53" t="s">
        <v>45</v>
      </c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50" ht="15.9" customHeight="1" x14ac:dyDescent="0.2">
      <c r="A29" s="176"/>
      <c r="B29" s="156"/>
      <c r="C29" s="157"/>
      <c r="D29" s="157"/>
      <c r="E29" s="157"/>
      <c r="F29" s="157"/>
      <c r="G29" s="157"/>
      <c r="H29" s="157"/>
      <c r="I29" s="157"/>
      <c r="J29" s="189"/>
      <c r="K29" s="221"/>
      <c r="L29" s="189"/>
      <c r="M29" s="189"/>
      <c r="N29" s="189"/>
      <c r="O29" s="221"/>
      <c r="P29" s="189"/>
      <c r="Q29" s="230"/>
      <c r="R29" s="221"/>
      <c r="S29" s="189"/>
      <c r="T29" s="189"/>
      <c r="U29" s="189"/>
      <c r="V29" s="189"/>
      <c r="W29" s="195"/>
      <c r="X29" s="221"/>
      <c r="Y29" s="221"/>
      <c r="Z29" s="189"/>
      <c r="AA29" s="233"/>
      <c r="AB29" s="189"/>
      <c r="AC29" s="189"/>
      <c r="AD29" s="189"/>
      <c r="AE29" s="245"/>
      <c r="AF29" s="221"/>
      <c r="AG29" s="221"/>
      <c r="AH29" s="189"/>
      <c r="AI29" s="233"/>
      <c r="AJ29" s="189"/>
      <c r="AK29" s="236"/>
      <c r="AL29" s="38"/>
      <c r="AM29" s="11" t="s">
        <v>62</v>
      </c>
      <c r="AN29" s="12"/>
      <c r="AO29" s="12"/>
      <c r="AP29" s="13"/>
      <c r="AQ29" s="151">
        <f>COUNTIF(J24:AK24,"□")</f>
        <v>0</v>
      </c>
      <c r="AR29" s="152"/>
      <c r="AS29" s="14" t="s">
        <v>0</v>
      </c>
      <c r="AT29" s="16"/>
      <c r="AU29" s="16"/>
      <c r="AV29" s="16"/>
      <c r="AW29" s="16"/>
    </row>
    <row r="30" spans="1:50" ht="15.9" customHeight="1" thickBot="1" x14ac:dyDescent="0.25">
      <c r="A30" s="176"/>
      <c r="B30" s="156"/>
      <c r="C30" s="157"/>
      <c r="D30" s="157"/>
      <c r="E30" s="157"/>
      <c r="F30" s="157"/>
      <c r="G30" s="157"/>
      <c r="H30" s="157"/>
      <c r="I30" s="157"/>
      <c r="J30" s="189"/>
      <c r="K30" s="221"/>
      <c r="L30" s="189"/>
      <c r="M30" s="189"/>
      <c r="N30" s="189"/>
      <c r="O30" s="221"/>
      <c r="P30" s="189"/>
      <c r="Q30" s="230"/>
      <c r="R30" s="221"/>
      <c r="S30" s="189"/>
      <c r="T30" s="189"/>
      <c r="U30" s="189"/>
      <c r="V30" s="189"/>
      <c r="W30" s="195"/>
      <c r="X30" s="221"/>
      <c r="Y30" s="221"/>
      <c r="Z30" s="189"/>
      <c r="AA30" s="233"/>
      <c r="AB30" s="189"/>
      <c r="AC30" s="189"/>
      <c r="AD30" s="189"/>
      <c r="AE30" s="245"/>
      <c r="AF30" s="221"/>
      <c r="AG30" s="221"/>
      <c r="AH30" s="189"/>
      <c r="AI30" s="233"/>
      <c r="AJ30" s="189"/>
      <c r="AK30" s="236"/>
      <c r="AL30" s="38"/>
      <c r="AM30" s="23" t="s">
        <v>63</v>
      </c>
      <c r="AN30" s="24"/>
      <c r="AO30" s="24"/>
      <c r="AP30" s="25"/>
      <c r="AQ30" s="208">
        <f>COUNTIF(J24:AK24,"■")</f>
        <v>0</v>
      </c>
      <c r="AR30" s="209"/>
      <c r="AS30" s="26" t="s">
        <v>0</v>
      </c>
      <c r="AT30" s="16"/>
      <c r="AU30" s="16"/>
      <c r="AV30" s="16"/>
      <c r="AW30" s="16"/>
    </row>
    <row r="31" spans="1:50" ht="15.9" customHeight="1" thickTop="1" x14ac:dyDescent="0.2">
      <c r="A31" s="176"/>
      <c r="B31" s="156"/>
      <c r="C31" s="157"/>
      <c r="D31" s="157"/>
      <c r="E31" s="157"/>
      <c r="F31" s="157"/>
      <c r="G31" s="157"/>
      <c r="H31" s="157"/>
      <c r="I31" s="157"/>
      <c r="J31" s="189"/>
      <c r="K31" s="221"/>
      <c r="L31" s="189"/>
      <c r="M31" s="189"/>
      <c r="N31" s="189"/>
      <c r="O31" s="221"/>
      <c r="P31" s="189"/>
      <c r="Q31" s="230"/>
      <c r="R31" s="221"/>
      <c r="S31" s="189"/>
      <c r="T31" s="189"/>
      <c r="U31" s="189"/>
      <c r="V31" s="189"/>
      <c r="W31" s="195"/>
      <c r="X31" s="221"/>
      <c r="Y31" s="221"/>
      <c r="Z31" s="189"/>
      <c r="AA31" s="233"/>
      <c r="AB31" s="189"/>
      <c r="AC31" s="189"/>
      <c r="AD31" s="189"/>
      <c r="AE31" s="245"/>
      <c r="AF31" s="221"/>
      <c r="AG31" s="221"/>
      <c r="AH31" s="189"/>
      <c r="AI31" s="233"/>
      <c r="AJ31" s="189"/>
      <c r="AK31" s="236"/>
      <c r="AL31" s="38"/>
      <c r="AM31" s="27" t="s">
        <v>16</v>
      </c>
      <c r="AN31" s="28"/>
      <c r="AO31" s="28"/>
      <c r="AP31" s="29"/>
      <c r="AQ31" s="212">
        <f>SUM(AQ29:AR30)</f>
        <v>0</v>
      </c>
      <c r="AR31" s="213"/>
      <c r="AS31" s="30" t="s">
        <v>10</v>
      </c>
      <c r="AT31" s="214" t="s">
        <v>19</v>
      </c>
      <c r="AU31" s="215"/>
      <c r="AV31" s="216"/>
      <c r="AW31" s="16"/>
    </row>
    <row r="32" spans="1:50" ht="15.9" customHeight="1" thickBot="1" x14ac:dyDescent="0.25">
      <c r="A32" s="177"/>
      <c r="B32" s="159"/>
      <c r="C32" s="160"/>
      <c r="D32" s="160"/>
      <c r="E32" s="160"/>
      <c r="F32" s="160"/>
      <c r="G32" s="160"/>
      <c r="H32" s="160"/>
      <c r="I32" s="160"/>
      <c r="J32" s="190"/>
      <c r="K32" s="222"/>
      <c r="L32" s="190"/>
      <c r="M32" s="190"/>
      <c r="N32" s="190"/>
      <c r="O32" s="222"/>
      <c r="P32" s="190"/>
      <c r="Q32" s="231"/>
      <c r="R32" s="222"/>
      <c r="S32" s="190"/>
      <c r="T32" s="190"/>
      <c r="U32" s="190"/>
      <c r="V32" s="190"/>
      <c r="W32" s="196"/>
      <c r="X32" s="222"/>
      <c r="Y32" s="222"/>
      <c r="Z32" s="190"/>
      <c r="AA32" s="234"/>
      <c r="AB32" s="190"/>
      <c r="AC32" s="190"/>
      <c r="AD32" s="190"/>
      <c r="AE32" s="246"/>
      <c r="AF32" s="222"/>
      <c r="AG32" s="222"/>
      <c r="AH32" s="190"/>
      <c r="AI32" s="234"/>
      <c r="AJ32" s="190"/>
      <c r="AK32" s="237"/>
      <c r="AL32" s="38"/>
      <c r="AM32" s="32" t="s">
        <v>15</v>
      </c>
      <c r="AN32" s="33"/>
      <c r="AO32" s="33"/>
      <c r="AP32" s="34"/>
      <c r="AQ32" s="208">
        <f>COUNT(J22:AK22)</f>
        <v>0</v>
      </c>
      <c r="AR32" s="209"/>
      <c r="AS32" s="35" t="s">
        <v>10</v>
      </c>
      <c r="AT32" s="203" t="e">
        <f>(AQ31/AQ32)*100</f>
        <v>#DIV/0!</v>
      </c>
      <c r="AU32" s="204"/>
      <c r="AV32" s="76" t="s">
        <v>20</v>
      </c>
      <c r="AW32" s="16"/>
    </row>
    <row r="33" spans="1:53" ht="15.9" customHeight="1" thickTop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 t="s">
        <v>50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53" ht="15.9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8"/>
      <c r="J34" s="89"/>
      <c r="K34" s="8" t="s">
        <v>8</v>
      </c>
      <c r="L34" s="150">
        <f>L6+8</f>
        <v>45</v>
      </c>
      <c r="M34" s="150"/>
      <c r="N34" s="150"/>
      <c r="O34" s="8" t="s">
        <v>9</v>
      </c>
      <c r="P34" s="57"/>
      <c r="Q34" s="8"/>
      <c r="R34" s="8" t="s">
        <v>8</v>
      </c>
      <c r="S34" s="150">
        <f>L6+9</f>
        <v>46</v>
      </c>
      <c r="T34" s="150"/>
      <c r="U34" s="150"/>
      <c r="V34" s="8" t="s">
        <v>9</v>
      </c>
      <c r="W34" s="8"/>
      <c r="X34" s="89"/>
      <c r="Y34" s="8" t="s">
        <v>8</v>
      </c>
      <c r="Z34" s="150">
        <f>L6+10</f>
        <v>47</v>
      </c>
      <c r="AA34" s="150"/>
      <c r="AB34" s="150"/>
      <c r="AC34" s="8" t="s">
        <v>9</v>
      </c>
      <c r="AD34" s="57"/>
      <c r="AE34" s="8"/>
      <c r="AF34" s="8" t="s">
        <v>8</v>
      </c>
      <c r="AG34" s="150">
        <f>L6+11</f>
        <v>48</v>
      </c>
      <c r="AH34" s="150"/>
      <c r="AI34" s="150"/>
      <c r="AJ34" s="8" t="s">
        <v>9</v>
      </c>
      <c r="AK34" s="57"/>
      <c r="AL34" s="4"/>
      <c r="AM34" s="22" t="s">
        <v>11</v>
      </c>
      <c r="AN34" s="168">
        <f>L34</f>
        <v>45</v>
      </c>
      <c r="AO34" s="168"/>
      <c r="AP34" s="69" t="s">
        <v>12</v>
      </c>
      <c r="AQ34" s="10" t="s">
        <v>13</v>
      </c>
      <c r="AR34" s="22" t="s">
        <v>11</v>
      </c>
      <c r="AS34" s="168">
        <f>AG34</f>
        <v>48</v>
      </c>
      <c r="AT34" s="168"/>
      <c r="AU34" s="9" t="s">
        <v>12</v>
      </c>
      <c r="AV34" s="9"/>
      <c r="AW34" s="3"/>
    </row>
    <row r="35" spans="1:53" ht="15.9" customHeight="1" x14ac:dyDescent="0.2">
      <c r="A35" s="147" t="s">
        <v>47</v>
      </c>
      <c r="B35" s="148"/>
      <c r="C35" s="148"/>
      <c r="D35" s="148"/>
      <c r="E35" s="148"/>
      <c r="F35" s="148"/>
      <c r="G35" s="148"/>
      <c r="H35" s="148"/>
      <c r="I35" s="148"/>
      <c r="J35" s="90" t="b">
        <f>IF(AK21="月","火",IF(AK21="火","水",IF(AK21="水","木",IF(AK21="木","金",IF(AK21="金","土",IF(AK21="土","日",IF(AK21="日","月")))))))</f>
        <v>0</v>
      </c>
      <c r="K35" s="86" t="b">
        <f>IF(J35="月","火",IF(J35="火","水",IF(J35="水","木",IF(J35="木","金",IF(J35="金","土",IF(J35="土","日",IF(J35="日","月")))))))</f>
        <v>0</v>
      </c>
      <c r="L35" s="86" t="b">
        <f t="shared" ref="L35:AK35" si="2">IF(K35="月","火",IF(K35="火","水",IF(K35="水","木",IF(K35="木","金",IF(K35="金","土",IF(K35="土","日",IF(K35="日","月")))))))</f>
        <v>0</v>
      </c>
      <c r="M35" s="86" t="b">
        <f t="shared" si="2"/>
        <v>0</v>
      </c>
      <c r="N35" s="86" t="b">
        <f t="shared" si="2"/>
        <v>0</v>
      </c>
      <c r="O35" s="86" t="b">
        <f t="shared" si="2"/>
        <v>0</v>
      </c>
      <c r="P35" s="86" t="b">
        <f t="shared" si="2"/>
        <v>0</v>
      </c>
      <c r="Q35" s="86" t="b">
        <f t="shared" si="2"/>
        <v>0</v>
      </c>
      <c r="R35" s="86" t="b">
        <f t="shared" si="2"/>
        <v>0</v>
      </c>
      <c r="S35" s="86" t="b">
        <f t="shared" si="2"/>
        <v>0</v>
      </c>
      <c r="T35" s="86" t="b">
        <f t="shared" si="2"/>
        <v>0</v>
      </c>
      <c r="U35" s="86" t="b">
        <f t="shared" si="2"/>
        <v>0</v>
      </c>
      <c r="V35" s="86" t="b">
        <f t="shared" si="2"/>
        <v>0</v>
      </c>
      <c r="W35" s="87" t="b">
        <f t="shared" si="2"/>
        <v>0</v>
      </c>
      <c r="X35" s="90" t="b">
        <f t="shared" si="2"/>
        <v>0</v>
      </c>
      <c r="Y35" s="86" t="b">
        <f t="shared" si="2"/>
        <v>0</v>
      </c>
      <c r="Z35" s="86" t="b">
        <f t="shared" si="2"/>
        <v>0</v>
      </c>
      <c r="AA35" s="86" t="b">
        <f t="shared" si="2"/>
        <v>0</v>
      </c>
      <c r="AB35" s="86" t="b">
        <f t="shared" si="2"/>
        <v>0</v>
      </c>
      <c r="AC35" s="86" t="b">
        <f t="shared" si="2"/>
        <v>0</v>
      </c>
      <c r="AD35" s="86" t="b">
        <f t="shared" si="2"/>
        <v>0</v>
      </c>
      <c r="AE35" s="86" t="b">
        <f t="shared" si="2"/>
        <v>0</v>
      </c>
      <c r="AF35" s="86" t="b">
        <f t="shared" si="2"/>
        <v>0</v>
      </c>
      <c r="AG35" s="86" t="b">
        <f t="shared" si="2"/>
        <v>0</v>
      </c>
      <c r="AH35" s="86" t="b">
        <f t="shared" si="2"/>
        <v>0</v>
      </c>
      <c r="AI35" s="86" t="b">
        <f t="shared" si="2"/>
        <v>0</v>
      </c>
      <c r="AJ35" s="86" t="b">
        <f t="shared" si="2"/>
        <v>0</v>
      </c>
      <c r="AK35" s="86" t="b">
        <f t="shared" si="2"/>
        <v>0</v>
      </c>
      <c r="AL35" s="4"/>
      <c r="AM35" s="168" t="s">
        <v>14</v>
      </c>
      <c r="AN35" s="168"/>
      <c r="AO35" s="168"/>
      <c r="AP35" s="168"/>
      <c r="AQ35" s="168"/>
      <c r="AR35" s="168"/>
      <c r="AS35" s="168"/>
      <c r="AT35" s="168"/>
      <c r="AU35" s="168"/>
      <c r="AV35" s="168"/>
      <c r="AW35" s="3"/>
    </row>
    <row r="36" spans="1:53" s="2" customFormat="1" ht="15.9" customHeight="1" thickBot="1" x14ac:dyDescent="0.25">
      <c r="A36" s="169" t="s">
        <v>48</v>
      </c>
      <c r="B36" s="170"/>
      <c r="C36" s="170"/>
      <c r="D36" s="170"/>
      <c r="E36" s="170"/>
      <c r="F36" s="170"/>
      <c r="G36" s="170"/>
      <c r="H36" s="170"/>
      <c r="I36" s="17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53" ht="15.9" customHeight="1" thickTop="1" x14ac:dyDescent="0.2">
      <c r="A37" s="175" t="s">
        <v>35</v>
      </c>
      <c r="B37" s="178" t="s">
        <v>46</v>
      </c>
      <c r="C37" s="179"/>
      <c r="D37" s="179"/>
      <c r="E37" s="179"/>
      <c r="F37" s="179"/>
      <c r="G37" s="180"/>
      <c r="H37" s="184" t="s">
        <v>1</v>
      </c>
      <c r="I37" s="242"/>
      <c r="J37" s="95"/>
      <c r="K37" s="54"/>
      <c r="L37" s="92"/>
      <c r="M37" s="91"/>
      <c r="N37" s="91"/>
      <c r="O37" s="91"/>
      <c r="P37" s="91"/>
      <c r="Q37" s="79"/>
      <c r="R37" s="54"/>
      <c r="S37" s="45"/>
      <c r="T37" s="47"/>
      <c r="U37" s="47"/>
      <c r="V37" s="47"/>
      <c r="W37" s="97"/>
      <c r="X37" s="97"/>
      <c r="Y37" s="54"/>
      <c r="Z37" s="92"/>
      <c r="AA37" s="91"/>
      <c r="AB37" s="92"/>
      <c r="AC37" s="92"/>
      <c r="AD37" s="92"/>
      <c r="AE37" s="46"/>
      <c r="AF37" s="54"/>
      <c r="AG37" s="45"/>
      <c r="AH37" s="45"/>
      <c r="AI37" s="45"/>
      <c r="AJ37" s="45"/>
      <c r="AK37" s="48"/>
      <c r="AL37" s="49" t="s">
        <v>44</v>
      </c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53" ht="15.9" customHeight="1" x14ac:dyDescent="0.2">
      <c r="A38" s="176"/>
      <c r="B38" s="181"/>
      <c r="C38" s="182"/>
      <c r="D38" s="182"/>
      <c r="E38" s="182"/>
      <c r="F38" s="182"/>
      <c r="G38" s="183"/>
      <c r="H38" s="186" t="s">
        <v>2</v>
      </c>
      <c r="I38" s="243"/>
      <c r="J38" s="96"/>
      <c r="K38" s="39"/>
      <c r="L38" s="94"/>
      <c r="M38" s="93"/>
      <c r="N38" s="93"/>
      <c r="O38" s="93"/>
      <c r="P38" s="93"/>
      <c r="Q38" s="80"/>
      <c r="R38" s="39"/>
      <c r="S38" s="17"/>
      <c r="T38" s="36"/>
      <c r="U38" s="36"/>
      <c r="V38" s="36"/>
      <c r="W38" s="98"/>
      <c r="X38" s="98"/>
      <c r="Y38" s="39"/>
      <c r="Z38" s="94"/>
      <c r="AA38" s="93"/>
      <c r="AB38" s="94"/>
      <c r="AC38" s="94"/>
      <c r="AD38" s="94"/>
      <c r="AE38" s="18"/>
      <c r="AF38" s="39"/>
      <c r="AG38" s="17"/>
      <c r="AH38" s="17"/>
      <c r="AI38" s="17"/>
      <c r="AJ38" s="17"/>
      <c r="AK38" s="19"/>
      <c r="AL38" s="38"/>
      <c r="AM38" s="50" t="s">
        <v>62</v>
      </c>
      <c r="AN38" s="51"/>
      <c r="AO38" s="51"/>
      <c r="AP38" s="52"/>
      <c r="AQ38" s="151">
        <f>COUNTIF(J37:AK37,"□")</f>
        <v>0</v>
      </c>
      <c r="AR38" s="152"/>
      <c r="AS38" s="14" t="s">
        <v>0</v>
      </c>
      <c r="AT38" s="16"/>
      <c r="AU38" s="16"/>
      <c r="AV38" s="16"/>
      <c r="AW38" s="16"/>
    </row>
    <row r="39" spans="1:53" ht="15.9" customHeight="1" thickBot="1" x14ac:dyDescent="0.25">
      <c r="A39" s="176"/>
      <c r="B39" s="153" t="s">
        <v>3</v>
      </c>
      <c r="C39" s="154"/>
      <c r="D39" s="154"/>
      <c r="E39" s="154"/>
      <c r="F39" s="154"/>
      <c r="G39" s="154"/>
      <c r="H39" s="154"/>
      <c r="I39" s="154"/>
      <c r="J39" s="188"/>
      <c r="K39" s="217"/>
      <c r="L39" s="188"/>
      <c r="M39" s="188"/>
      <c r="N39" s="188"/>
      <c r="O39" s="188"/>
      <c r="P39" s="188"/>
      <c r="Q39" s="226"/>
      <c r="R39" s="188"/>
      <c r="S39" s="188"/>
      <c r="T39" s="220"/>
      <c r="U39" s="220"/>
      <c r="V39" s="220"/>
      <c r="W39" s="194"/>
      <c r="X39" s="188"/>
      <c r="Y39" s="188"/>
      <c r="Z39" s="188"/>
      <c r="AA39" s="191"/>
      <c r="AB39" s="165"/>
      <c r="AC39" s="172"/>
      <c r="AD39" s="188"/>
      <c r="AE39" s="247"/>
      <c r="AF39" s="217"/>
      <c r="AG39" s="188"/>
      <c r="AH39" s="188"/>
      <c r="AI39" s="188"/>
      <c r="AJ39" s="188"/>
      <c r="AK39" s="188"/>
      <c r="AL39" s="38"/>
      <c r="AM39" s="59" t="s">
        <v>63</v>
      </c>
      <c r="AN39" s="60"/>
      <c r="AO39" s="60"/>
      <c r="AP39" s="61"/>
      <c r="AQ39" s="208">
        <f>COUNTIF(J37:AK37,"■")</f>
        <v>0</v>
      </c>
      <c r="AR39" s="209"/>
      <c r="AS39" s="26" t="s">
        <v>0</v>
      </c>
      <c r="AT39" s="16"/>
      <c r="AU39" s="16"/>
      <c r="AV39" s="16"/>
      <c r="AW39" s="16"/>
    </row>
    <row r="40" spans="1:53" ht="15.9" customHeight="1" thickTop="1" x14ac:dyDescent="0.2">
      <c r="A40" s="176"/>
      <c r="B40" s="156"/>
      <c r="C40" s="157"/>
      <c r="D40" s="157"/>
      <c r="E40" s="157"/>
      <c r="F40" s="157"/>
      <c r="G40" s="157"/>
      <c r="H40" s="157"/>
      <c r="I40" s="157"/>
      <c r="J40" s="189"/>
      <c r="K40" s="218"/>
      <c r="L40" s="189"/>
      <c r="M40" s="189"/>
      <c r="N40" s="189"/>
      <c r="O40" s="189"/>
      <c r="P40" s="189"/>
      <c r="Q40" s="227"/>
      <c r="R40" s="189"/>
      <c r="S40" s="189"/>
      <c r="T40" s="221"/>
      <c r="U40" s="221"/>
      <c r="V40" s="221"/>
      <c r="W40" s="195"/>
      <c r="X40" s="189"/>
      <c r="Y40" s="189"/>
      <c r="Z40" s="189"/>
      <c r="AA40" s="192"/>
      <c r="AB40" s="166"/>
      <c r="AC40" s="173"/>
      <c r="AD40" s="189"/>
      <c r="AE40" s="248"/>
      <c r="AF40" s="218"/>
      <c r="AG40" s="189"/>
      <c r="AH40" s="189"/>
      <c r="AI40" s="189"/>
      <c r="AJ40" s="189"/>
      <c r="AK40" s="189"/>
      <c r="AL40" s="38"/>
      <c r="AM40" s="27" t="s">
        <v>16</v>
      </c>
      <c r="AN40" s="28"/>
      <c r="AO40" s="28"/>
      <c r="AP40" s="29"/>
      <c r="AQ40" s="212">
        <f>SUM(AQ38:AR39)</f>
        <v>0</v>
      </c>
      <c r="AR40" s="213"/>
      <c r="AS40" s="30" t="s">
        <v>10</v>
      </c>
      <c r="AT40" s="205" t="s">
        <v>19</v>
      </c>
      <c r="AU40" s="206"/>
      <c r="AV40" s="207"/>
      <c r="AW40" s="16"/>
      <c r="AX40" s="6" t="s">
        <v>34</v>
      </c>
    </row>
    <row r="41" spans="1:53" ht="15.9" customHeight="1" thickBot="1" x14ac:dyDescent="0.25">
      <c r="A41" s="176"/>
      <c r="B41" s="156"/>
      <c r="C41" s="157"/>
      <c r="D41" s="157"/>
      <c r="E41" s="157"/>
      <c r="F41" s="157"/>
      <c r="G41" s="157"/>
      <c r="H41" s="157"/>
      <c r="I41" s="157"/>
      <c r="J41" s="189"/>
      <c r="K41" s="218"/>
      <c r="L41" s="189"/>
      <c r="M41" s="189"/>
      <c r="N41" s="189"/>
      <c r="O41" s="189"/>
      <c r="P41" s="189"/>
      <c r="Q41" s="227"/>
      <c r="R41" s="189"/>
      <c r="S41" s="189"/>
      <c r="T41" s="221"/>
      <c r="U41" s="221"/>
      <c r="V41" s="221"/>
      <c r="W41" s="195"/>
      <c r="X41" s="189"/>
      <c r="Y41" s="189"/>
      <c r="Z41" s="189"/>
      <c r="AA41" s="192"/>
      <c r="AB41" s="166"/>
      <c r="AC41" s="173"/>
      <c r="AD41" s="189"/>
      <c r="AE41" s="248"/>
      <c r="AF41" s="218"/>
      <c r="AG41" s="189"/>
      <c r="AH41" s="189"/>
      <c r="AI41" s="189"/>
      <c r="AJ41" s="189"/>
      <c r="AK41" s="189"/>
      <c r="AL41" s="38"/>
      <c r="AM41" s="32" t="s">
        <v>15</v>
      </c>
      <c r="AN41" s="33"/>
      <c r="AO41" s="33"/>
      <c r="AP41" s="34"/>
      <c r="AQ41" s="208">
        <f>COUNT(J36:AK36)</f>
        <v>0</v>
      </c>
      <c r="AR41" s="209"/>
      <c r="AS41" s="35" t="s">
        <v>10</v>
      </c>
      <c r="AT41" s="210" t="e">
        <f>(AQ40/AQ41)*100</f>
        <v>#DIV/0!</v>
      </c>
      <c r="AU41" s="211"/>
      <c r="AV41" s="75" t="s">
        <v>20</v>
      </c>
      <c r="AW41" s="16"/>
      <c r="AX41" s="5" t="s">
        <v>29</v>
      </c>
    </row>
    <row r="42" spans="1:53" ht="15.9" customHeight="1" thickTop="1" x14ac:dyDescent="0.2">
      <c r="A42" s="176"/>
      <c r="B42" s="156"/>
      <c r="C42" s="157"/>
      <c r="D42" s="157"/>
      <c r="E42" s="157"/>
      <c r="F42" s="157"/>
      <c r="G42" s="157"/>
      <c r="H42" s="157"/>
      <c r="I42" s="157"/>
      <c r="J42" s="189"/>
      <c r="K42" s="218"/>
      <c r="L42" s="189"/>
      <c r="M42" s="189"/>
      <c r="N42" s="189"/>
      <c r="O42" s="189"/>
      <c r="P42" s="189"/>
      <c r="Q42" s="227"/>
      <c r="R42" s="189"/>
      <c r="S42" s="189"/>
      <c r="T42" s="221"/>
      <c r="U42" s="221"/>
      <c r="V42" s="221"/>
      <c r="W42" s="195"/>
      <c r="X42" s="189"/>
      <c r="Y42" s="189"/>
      <c r="Z42" s="189"/>
      <c r="AA42" s="192"/>
      <c r="AB42" s="166"/>
      <c r="AC42" s="173"/>
      <c r="AD42" s="189"/>
      <c r="AE42" s="248"/>
      <c r="AF42" s="218"/>
      <c r="AG42" s="189"/>
      <c r="AH42" s="189"/>
      <c r="AI42" s="189"/>
      <c r="AJ42" s="189"/>
      <c r="AK42" s="189"/>
      <c r="AL42" s="53" t="s">
        <v>45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5" t="s">
        <v>31</v>
      </c>
    </row>
    <row r="43" spans="1:53" ht="15.9" customHeight="1" x14ac:dyDescent="0.2">
      <c r="A43" s="176"/>
      <c r="B43" s="156"/>
      <c r="C43" s="157"/>
      <c r="D43" s="157"/>
      <c r="E43" s="157"/>
      <c r="F43" s="157"/>
      <c r="G43" s="157"/>
      <c r="H43" s="157"/>
      <c r="I43" s="157"/>
      <c r="J43" s="189"/>
      <c r="K43" s="218"/>
      <c r="L43" s="189"/>
      <c r="M43" s="189"/>
      <c r="N43" s="189"/>
      <c r="O43" s="189"/>
      <c r="P43" s="189"/>
      <c r="Q43" s="227"/>
      <c r="R43" s="189"/>
      <c r="S43" s="189"/>
      <c r="T43" s="221"/>
      <c r="U43" s="221"/>
      <c r="V43" s="221"/>
      <c r="W43" s="195"/>
      <c r="X43" s="189"/>
      <c r="Y43" s="189"/>
      <c r="Z43" s="189"/>
      <c r="AA43" s="192"/>
      <c r="AB43" s="166"/>
      <c r="AC43" s="173"/>
      <c r="AD43" s="189"/>
      <c r="AE43" s="248"/>
      <c r="AF43" s="218"/>
      <c r="AG43" s="189"/>
      <c r="AH43" s="189"/>
      <c r="AI43" s="189"/>
      <c r="AJ43" s="189"/>
      <c r="AK43" s="189"/>
      <c r="AL43" s="38"/>
      <c r="AM43" s="11" t="s">
        <v>62</v>
      </c>
      <c r="AN43" s="12"/>
      <c r="AO43" s="12"/>
      <c r="AP43" s="13"/>
      <c r="AQ43" s="151">
        <f>COUNTIF(J38:P38,"□")</f>
        <v>0</v>
      </c>
      <c r="AR43" s="152"/>
      <c r="AS43" s="14" t="s">
        <v>0</v>
      </c>
      <c r="AT43" s="16"/>
      <c r="AU43" s="16"/>
      <c r="AV43" s="16"/>
      <c r="AW43" s="16"/>
      <c r="AX43" s="15" t="s">
        <v>28</v>
      </c>
      <c r="AY43" s="5"/>
      <c r="AZ43" s="5"/>
      <c r="BA43" s="5"/>
    </row>
    <row r="44" spans="1:53" ht="15.9" customHeight="1" thickBot="1" x14ac:dyDescent="0.25">
      <c r="A44" s="176"/>
      <c r="B44" s="156"/>
      <c r="C44" s="157"/>
      <c r="D44" s="157"/>
      <c r="E44" s="157"/>
      <c r="F44" s="157"/>
      <c r="G44" s="157"/>
      <c r="H44" s="157"/>
      <c r="I44" s="157"/>
      <c r="J44" s="189"/>
      <c r="K44" s="218"/>
      <c r="L44" s="189"/>
      <c r="M44" s="189"/>
      <c r="N44" s="189"/>
      <c r="O44" s="189"/>
      <c r="P44" s="189"/>
      <c r="Q44" s="227"/>
      <c r="R44" s="189"/>
      <c r="S44" s="189"/>
      <c r="T44" s="221"/>
      <c r="U44" s="221"/>
      <c r="V44" s="221"/>
      <c r="W44" s="195"/>
      <c r="X44" s="189"/>
      <c r="Y44" s="189"/>
      <c r="Z44" s="189"/>
      <c r="AA44" s="192"/>
      <c r="AB44" s="166"/>
      <c r="AC44" s="173"/>
      <c r="AD44" s="189"/>
      <c r="AE44" s="248"/>
      <c r="AF44" s="218"/>
      <c r="AG44" s="189"/>
      <c r="AH44" s="189"/>
      <c r="AI44" s="189"/>
      <c r="AJ44" s="189"/>
      <c r="AK44" s="189"/>
      <c r="AL44" s="38"/>
      <c r="AM44" s="23" t="s">
        <v>63</v>
      </c>
      <c r="AN44" s="24"/>
      <c r="AO44" s="24"/>
      <c r="AP44" s="25"/>
      <c r="AQ44" s="208">
        <f>COUNTIF(J38:AK38,"■")</f>
        <v>0</v>
      </c>
      <c r="AR44" s="209"/>
      <c r="AS44" s="26" t="s">
        <v>0</v>
      </c>
      <c r="AT44" s="16"/>
      <c r="AU44" s="16"/>
      <c r="AV44" s="16"/>
      <c r="AW44" s="16"/>
      <c r="AX44" s="15" t="s">
        <v>32</v>
      </c>
      <c r="AY44" s="15"/>
      <c r="AZ44" s="15"/>
      <c r="BA44" s="15"/>
    </row>
    <row r="45" spans="1:53" ht="15.9" customHeight="1" thickTop="1" x14ac:dyDescent="0.2">
      <c r="A45" s="176"/>
      <c r="B45" s="156"/>
      <c r="C45" s="157"/>
      <c r="D45" s="157"/>
      <c r="E45" s="157"/>
      <c r="F45" s="157"/>
      <c r="G45" s="157"/>
      <c r="H45" s="157"/>
      <c r="I45" s="157"/>
      <c r="J45" s="189"/>
      <c r="K45" s="218"/>
      <c r="L45" s="189"/>
      <c r="M45" s="189"/>
      <c r="N45" s="189"/>
      <c r="O45" s="189"/>
      <c r="P45" s="189"/>
      <c r="Q45" s="227"/>
      <c r="R45" s="189"/>
      <c r="S45" s="189"/>
      <c r="T45" s="221"/>
      <c r="U45" s="221"/>
      <c r="V45" s="221"/>
      <c r="W45" s="195"/>
      <c r="X45" s="189"/>
      <c r="Y45" s="189"/>
      <c r="Z45" s="189"/>
      <c r="AA45" s="192"/>
      <c r="AB45" s="166"/>
      <c r="AC45" s="173"/>
      <c r="AD45" s="189"/>
      <c r="AE45" s="248"/>
      <c r="AF45" s="218"/>
      <c r="AG45" s="189"/>
      <c r="AH45" s="189"/>
      <c r="AI45" s="189"/>
      <c r="AJ45" s="189"/>
      <c r="AK45" s="189"/>
      <c r="AL45" s="38"/>
      <c r="AM45" s="27" t="s">
        <v>16</v>
      </c>
      <c r="AN45" s="28"/>
      <c r="AO45" s="28"/>
      <c r="AP45" s="29"/>
      <c r="AQ45" s="212">
        <f>SUM(AQ43:AR44)</f>
        <v>0</v>
      </c>
      <c r="AR45" s="213"/>
      <c r="AS45" s="30" t="s">
        <v>10</v>
      </c>
      <c r="AT45" s="214" t="s">
        <v>19</v>
      </c>
      <c r="AU45" s="215"/>
      <c r="AV45" s="216"/>
      <c r="AW45" s="16"/>
      <c r="AX45" s="6" t="s">
        <v>30</v>
      </c>
      <c r="AY45" s="16"/>
      <c r="AZ45" s="16"/>
      <c r="BA45" s="16"/>
    </row>
    <row r="46" spans="1:53" ht="15.9" customHeight="1" thickBot="1" x14ac:dyDescent="0.25">
      <c r="A46" s="177"/>
      <c r="B46" s="159"/>
      <c r="C46" s="160"/>
      <c r="D46" s="160"/>
      <c r="E46" s="160"/>
      <c r="F46" s="160"/>
      <c r="G46" s="160"/>
      <c r="H46" s="160"/>
      <c r="I46" s="160"/>
      <c r="J46" s="190"/>
      <c r="K46" s="219"/>
      <c r="L46" s="190"/>
      <c r="M46" s="190"/>
      <c r="N46" s="190"/>
      <c r="O46" s="190"/>
      <c r="P46" s="190"/>
      <c r="Q46" s="228"/>
      <c r="R46" s="190"/>
      <c r="S46" s="190"/>
      <c r="T46" s="222"/>
      <c r="U46" s="222"/>
      <c r="V46" s="222"/>
      <c r="W46" s="196"/>
      <c r="X46" s="190"/>
      <c r="Y46" s="190"/>
      <c r="Z46" s="190"/>
      <c r="AA46" s="193"/>
      <c r="AB46" s="167"/>
      <c r="AC46" s="174"/>
      <c r="AD46" s="190"/>
      <c r="AE46" s="249"/>
      <c r="AF46" s="219"/>
      <c r="AG46" s="190"/>
      <c r="AH46" s="190"/>
      <c r="AI46" s="190"/>
      <c r="AJ46" s="190"/>
      <c r="AK46" s="190"/>
      <c r="AL46" s="38"/>
      <c r="AM46" s="32" t="s">
        <v>15</v>
      </c>
      <c r="AN46" s="33"/>
      <c r="AO46" s="33"/>
      <c r="AP46" s="34"/>
      <c r="AQ46" s="208">
        <f>COUNT(J36:AK36)</f>
        <v>0</v>
      </c>
      <c r="AR46" s="209"/>
      <c r="AS46" s="35" t="s">
        <v>10</v>
      </c>
      <c r="AT46" s="203" t="e">
        <f>(AQ45/AQ46)*100</f>
        <v>#DIV/0!</v>
      </c>
      <c r="AU46" s="204"/>
      <c r="AV46" s="76" t="s">
        <v>20</v>
      </c>
      <c r="AW46" s="16"/>
      <c r="AX46" s="15" t="s">
        <v>33</v>
      </c>
      <c r="AY46" s="15"/>
      <c r="AZ46" s="15"/>
      <c r="BA46" s="6"/>
    </row>
    <row r="47" spans="1:53" ht="15.9" customHeight="1" thickTop="1" x14ac:dyDescent="0.2">
      <c r="A47" s="238" t="s">
        <v>43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53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</sheetData>
  <mergeCells count="177">
    <mergeCell ref="A47:AK47"/>
    <mergeCell ref="AT40:AV40"/>
    <mergeCell ref="AQ41:AR41"/>
    <mergeCell ref="AT41:AU41"/>
    <mergeCell ref="AQ43:AR43"/>
    <mergeCell ref="AQ44:AR44"/>
    <mergeCell ref="AQ45:AR45"/>
    <mergeCell ref="AT45:AV45"/>
    <mergeCell ref="AH39:AH46"/>
    <mergeCell ref="AB39:AB46"/>
    <mergeCell ref="AC39:AC46"/>
    <mergeCell ref="AD39:AD46"/>
    <mergeCell ref="AE39:AE46"/>
    <mergeCell ref="AF39:AF46"/>
    <mergeCell ref="AG39:AG46"/>
    <mergeCell ref="V39:V46"/>
    <mergeCell ref="S39:S46"/>
    <mergeCell ref="T39:T46"/>
    <mergeCell ref="U39:U46"/>
    <mergeCell ref="AT46:AU46"/>
    <mergeCell ref="AI39:AI46"/>
    <mergeCell ref="AJ39:AJ46"/>
    <mergeCell ref="AK39:AK46"/>
    <mergeCell ref="AQ39:AR39"/>
    <mergeCell ref="A37:A46"/>
    <mergeCell ref="B37:G38"/>
    <mergeCell ref="H37:I37"/>
    <mergeCell ref="H38:I38"/>
    <mergeCell ref="AQ38:AR38"/>
    <mergeCell ref="B39:I46"/>
    <mergeCell ref="W39:W46"/>
    <mergeCell ref="X39:X46"/>
    <mergeCell ref="Y39:Y46"/>
    <mergeCell ref="Z39:Z46"/>
    <mergeCell ref="AA39:AA46"/>
    <mergeCell ref="P39:P46"/>
    <mergeCell ref="Q39:Q46"/>
    <mergeCell ref="R39:R46"/>
    <mergeCell ref="AQ40:AR40"/>
    <mergeCell ref="AQ46:AR46"/>
    <mergeCell ref="J39:J46"/>
    <mergeCell ref="K39:K46"/>
    <mergeCell ref="L39:L46"/>
    <mergeCell ref="M39:M46"/>
    <mergeCell ref="N39:N46"/>
    <mergeCell ref="O39:O46"/>
    <mergeCell ref="K25:K32"/>
    <mergeCell ref="L25:L32"/>
    <mergeCell ref="M25:M32"/>
    <mergeCell ref="N25:N32"/>
    <mergeCell ref="O25:O32"/>
    <mergeCell ref="A35:I35"/>
    <mergeCell ref="AM35:AV35"/>
    <mergeCell ref="A36:I36"/>
    <mergeCell ref="AS34:AT34"/>
    <mergeCell ref="AQ26:AR26"/>
    <mergeCell ref="AT26:AV26"/>
    <mergeCell ref="AQ27:AR27"/>
    <mergeCell ref="AT27:AU27"/>
    <mergeCell ref="AQ29:AR29"/>
    <mergeCell ref="AQ30:AR30"/>
    <mergeCell ref="A34:I34"/>
    <mergeCell ref="L34:N34"/>
    <mergeCell ref="S34:U34"/>
    <mergeCell ref="Z34:AB34"/>
    <mergeCell ref="AG34:AI34"/>
    <mergeCell ref="AN34:AO34"/>
    <mergeCell ref="AI25:AI32"/>
    <mergeCell ref="AJ25:AJ32"/>
    <mergeCell ref="AK25:AK32"/>
    <mergeCell ref="AC25:AC32"/>
    <mergeCell ref="AD25:AD32"/>
    <mergeCell ref="AE25:AE32"/>
    <mergeCell ref="AF25:AF32"/>
    <mergeCell ref="Q25:Q32"/>
    <mergeCell ref="R25:R32"/>
    <mergeCell ref="S25:S32"/>
    <mergeCell ref="T25:T32"/>
    <mergeCell ref="U25:U32"/>
    <mergeCell ref="V25:V32"/>
    <mergeCell ref="P25:P32"/>
    <mergeCell ref="A21:I21"/>
    <mergeCell ref="AM21:AV21"/>
    <mergeCell ref="A22:I22"/>
    <mergeCell ref="A23:A32"/>
    <mergeCell ref="B23:G24"/>
    <mergeCell ref="H23:I23"/>
    <mergeCell ref="H24:I24"/>
    <mergeCell ref="AQ24:AR24"/>
    <mergeCell ref="B25:I32"/>
    <mergeCell ref="J25:J32"/>
    <mergeCell ref="AG25:AG32"/>
    <mergeCell ref="AH25:AH32"/>
    <mergeCell ref="W25:W32"/>
    <mergeCell ref="X25:X32"/>
    <mergeCell ref="Y25:Y32"/>
    <mergeCell ref="Z25:Z32"/>
    <mergeCell ref="AA25:AA32"/>
    <mergeCell ref="AB25:AB32"/>
    <mergeCell ref="AQ31:AR31"/>
    <mergeCell ref="AT31:AV31"/>
    <mergeCell ref="AQ32:AR32"/>
    <mergeCell ref="AT32:AU32"/>
    <mergeCell ref="AQ25:AR25"/>
    <mergeCell ref="AT18:AU18"/>
    <mergeCell ref="A20:I20"/>
    <mergeCell ref="L20:N20"/>
    <mergeCell ref="S20:U20"/>
    <mergeCell ref="Z20:AB20"/>
    <mergeCell ref="AG20:AI20"/>
    <mergeCell ref="AN20:AO20"/>
    <mergeCell ref="AS20:AT20"/>
    <mergeCell ref="AH11:AH18"/>
    <mergeCell ref="AI11:AI18"/>
    <mergeCell ref="AT12:AV12"/>
    <mergeCell ref="AQ13:AR13"/>
    <mergeCell ref="AT13:AU13"/>
    <mergeCell ref="AQ15:AR15"/>
    <mergeCell ref="AQ16:AR16"/>
    <mergeCell ref="AQ17:AR17"/>
    <mergeCell ref="AT17:AV17"/>
    <mergeCell ref="AJ11:AJ18"/>
    <mergeCell ref="AK11:AK18"/>
    <mergeCell ref="AQ11:AR11"/>
    <mergeCell ref="AQ12:AR12"/>
    <mergeCell ref="AQ18:AR18"/>
    <mergeCell ref="AB11:AB18"/>
    <mergeCell ref="AC11:AC18"/>
    <mergeCell ref="L11:L18"/>
    <mergeCell ref="M11:M18"/>
    <mergeCell ref="N11:N18"/>
    <mergeCell ref="AD11:AD18"/>
    <mergeCell ref="AE11:AE18"/>
    <mergeCell ref="AF11:AF18"/>
    <mergeCell ref="U11:U18"/>
    <mergeCell ref="AG11:AG18"/>
    <mergeCell ref="V11:V18"/>
    <mergeCell ref="W11:W18"/>
    <mergeCell ref="X11:X18"/>
    <mergeCell ref="Y11:Y18"/>
    <mergeCell ref="Z11:Z18"/>
    <mergeCell ref="AA11:AA18"/>
    <mergeCell ref="AN6:AO6"/>
    <mergeCell ref="AS6:AT6"/>
    <mergeCell ref="A7:I7"/>
    <mergeCell ref="AM7:AV7"/>
    <mergeCell ref="A8:I8"/>
    <mergeCell ref="A9:A18"/>
    <mergeCell ref="B9:G10"/>
    <mergeCell ref="H9:I9"/>
    <mergeCell ref="H10:I10"/>
    <mergeCell ref="AQ10:AR10"/>
    <mergeCell ref="A6:I6"/>
    <mergeCell ref="L6:N6"/>
    <mergeCell ref="S6:U6"/>
    <mergeCell ref="Z6:AB6"/>
    <mergeCell ref="AG6:AI6"/>
    <mergeCell ref="O11:O18"/>
    <mergeCell ref="P11:P18"/>
    <mergeCell ref="Q11:Q18"/>
    <mergeCell ref="R11:R18"/>
    <mergeCell ref="S11:S18"/>
    <mergeCell ref="T11:T18"/>
    <mergeCell ref="B11:I18"/>
    <mergeCell ref="J11:J18"/>
    <mergeCell ref="K11:K18"/>
    <mergeCell ref="A1:Q1"/>
    <mergeCell ref="F2:Q2"/>
    <mergeCell ref="F3:Q3"/>
    <mergeCell ref="R2:S2"/>
    <mergeCell ref="U2:AA2"/>
    <mergeCell ref="AK2:AM2"/>
    <mergeCell ref="AO2:AV2"/>
    <mergeCell ref="AK3:AM3"/>
    <mergeCell ref="B2:D2"/>
    <mergeCell ref="AE2:AG2"/>
    <mergeCell ref="B3:D3"/>
  </mergeCells>
  <phoneticPr fontId="6"/>
  <conditionalFormatting sqref="J7:AK7">
    <cfRule type="containsText" dxfId="23" priority="5" stopIfTrue="1" operator="containsText" text="日">
      <formula>NOT(ISERROR(SEARCH("日",J7)))</formula>
    </cfRule>
    <cfRule type="containsText" dxfId="22" priority="6" stopIfTrue="1" operator="containsText" text="土">
      <formula>NOT(ISERROR(SEARCH("土",J7)))</formula>
    </cfRule>
  </conditionalFormatting>
  <conditionalFormatting sqref="J21:AK21">
    <cfRule type="containsText" dxfId="21" priority="3" stopIfTrue="1" operator="containsText" text="日">
      <formula>NOT(ISERROR(SEARCH("日",J21)))</formula>
    </cfRule>
    <cfRule type="containsText" dxfId="20" priority="4" stopIfTrue="1" operator="containsText" text="土">
      <formula>NOT(ISERROR(SEARCH("土",J21)))</formula>
    </cfRule>
  </conditionalFormatting>
  <conditionalFormatting sqref="J35:AK35">
    <cfRule type="containsText" dxfId="19" priority="1" stopIfTrue="1" operator="containsText" text="日">
      <formula>NOT(ISERROR(SEARCH("日",J35)))</formula>
    </cfRule>
    <cfRule type="containsText" dxfId="18" priority="2" stopIfTrue="1" operator="containsText" text="土">
      <formula>NOT(ISERROR(SEARCH("土",J35)))</formula>
    </cfRule>
  </conditionalFormatting>
  <dataValidations count="2">
    <dataValidation type="list" allowBlank="1" showInputMessage="1" showErrorMessage="1" sqref="J9:AK10 J37:AK38 J23:AK24" xr:uid="{00000000-0002-0000-0300-000001000000}">
      <formula1>$BC$1:$BC$6</formula1>
    </dataValidation>
    <dataValidation type="list" allowBlank="1" showInputMessage="1" showErrorMessage="1" sqref="J7" xr:uid="{00000000-0002-0000-0300-000002000000}">
      <formula1>$BB$1:$BB$9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H121"/>
  <sheetViews>
    <sheetView view="pageBreakPreview" zoomScaleNormal="100" zoomScaleSheetLayoutView="100" workbookViewId="0">
      <selection activeCell="AS44" sqref="AS44"/>
    </sheetView>
  </sheetViews>
  <sheetFormatPr defaultRowHeight="13.2" x14ac:dyDescent="0.2"/>
  <cols>
    <col min="1" max="49" width="3.21875" customWidth="1"/>
    <col min="50" max="51" width="2.88671875" customWidth="1"/>
  </cols>
  <sheetData>
    <row r="1" spans="1:60" ht="26.25" customHeight="1" x14ac:dyDescent="0.2">
      <c r="A1" s="145" t="str">
        <f>'1・12'!$A$1:$Q$1</f>
        <v>休日取得計画書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63"/>
      <c r="S1" s="63"/>
      <c r="T1" s="63"/>
      <c r="U1" s="63"/>
      <c r="Y1" s="81"/>
      <c r="Z1" s="81"/>
      <c r="AA1" s="81"/>
      <c r="AB1" s="81"/>
      <c r="AT1" s="7"/>
      <c r="AU1" s="71" t="s">
        <v>21</v>
      </c>
      <c r="AV1" s="74">
        <v>5</v>
      </c>
      <c r="AX1" t="s">
        <v>73</v>
      </c>
      <c r="BB1" s="82" t="s">
        <v>51</v>
      </c>
      <c r="BC1" t="s">
        <v>61</v>
      </c>
    </row>
    <row r="2" spans="1:60" ht="15.9" customHeight="1" x14ac:dyDescent="0.2">
      <c r="A2" s="1"/>
      <c r="B2" s="143" t="s">
        <v>5</v>
      </c>
      <c r="C2" s="143"/>
      <c r="D2" s="143"/>
      <c r="E2" s="88" t="s">
        <v>39</v>
      </c>
      <c r="F2" s="240">
        <f>'1・12'!$F$2:$Q$2</f>
        <v>0</v>
      </c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143" t="s">
        <v>4</v>
      </c>
      <c r="S2" s="143"/>
      <c r="T2" s="88" t="s">
        <v>6</v>
      </c>
      <c r="U2" s="241" t="str">
        <f>集計表!W2</f>
        <v>R○.○.○～R○.○.○</v>
      </c>
      <c r="V2" s="241"/>
      <c r="W2" s="241"/>
      <c r="X2" s="241"/>
      <c r="Y2" s="241"/>
      <c r="Z2" s="241"/>
      <c r="AA2" s="241"/>
      <c r="AE2" s="146"/>
      <c r="AF2" s="146"/>
      <c r="AG2" s="146"/>
      <c r="AH2" s="88"/>
      <c r="AI2" s="106"/>
      <c r="AJ2" s="106"/>
      <c r="AK2" s="146" t="s">
        <v>71</v>
      </c>
      <c r="AL2" s="146"/>
      <c r="AM2" s="146"/>
      <c r="AN2" s="101" t="s">
        <v>6</v>
      </c>
      <c r="AO2" s="239" t="str">
        <f>'1・12'!$AO$2:$AV$2</f>
        <v>(株)○○建設</v>
      </c>
      <c r="AP2" s="239"/>
      <c r="AQ2" s="239"/>
      <c r="AR2" s="239"/>
      <c r="AS2" s="239"/>
      <c r="AT2" s="239"/>
      <c r="AU2" s="239"/>
      <c r="AV2" s="239"/>
      <c r="AW2" s="63"/>
      <c r="AX2" t="s">
        <v>74</v>
      </c>
      <c r="BB2" s="82" t="s">
        <v>52</v>
      </c>
      <c r="BC2" t="s">
        <v>58</v>
      </c>
    </row>
    <row r="3" spans="1:60" ht="15.9" customHeight="1" x14ac:dyDescent="0.2">
      <c r="B3" s="146" t="s">
        <v>7</v>
      </c>
      <c r="C3" s="146"/>
      <c r="D3" s="146"/>
      <c r="E3" s="88" t="s">
        <v>39</v>
      </c>
      <c r="F3" s="240">
        <f>'1・12'!$F$3:$R$3</f>
        <v>0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05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6" t="s">
        <v>68</v>
      </c>
      <c r="AH3" s="63"/>
      <c r="AI3" s="63"/>
      <c r="AJ3" s="63"/>
      <c r="AK3" s="146" t="s">
        <v>69</v>
      </c>
      <c r="AL3" s="146"/>
      <c r="AM3" s="146"/>
      <c r="AN3" s="101" t="s">
        <v>6</v>
      </c>
      <c r="AO3" s="63" t="s">
        <v>70</v>
      </c>
      <c r="AP3" s="63"/>
      <c r="AQ3" s="63"/>
      <c r="AR3" s="63"/>
      <c r="AS3" s="63"/>
      <c r="AT3" s="63"/>
      <c r="AU3" s="66"/>
      <c r="AV3" s="63"/>
      <c r="AW3" s="66"/>
      <c r="AX3" s="7"/>
      <c r="BB3" s="82" t="s">
        <v>53</v>
      </c>
      <c r="BC3" t="s">
        <v>57</v>
      </c>
    </row>
    <row r="4" spans="1:60" s="63" customFormat="1" ht="15.9" customHeight="1" x14ac:dyDescent="0.2">
      <c r="B4" s="102"/>
      <c r="C4" s="102"/>
      <c r="D4" s="102"/>
      <c r="E4" s="101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5"/>
      <c r="AG4" s="66" t="s">
        <v>67</v>
      </c>
      <c r="AU4" s="66"/>
      <c r="AV4" s="66"/>
      <c r="AW4" s="66"/>
      <c r="AX4" s="66"/>
      <c r="BB4" s="82"/>
    </row>
    <row r="5" spans="1:60" ht="15.9" customHeight="1" x14ac:dyDescent="0.2">
      <c r="B5" s="62"/>
      <c r="J5" s="68" t="s">
        <v>50</v>
      </c>
      <c r="K5" s="64"/>
      <c r="L5" s="65"/>
      <c r="M5" s="64"/>
      <c r="N5" s="64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7"/>
      <c r="AM5" s="63"/>
      <c r="AN5" s="63"/>
      <c r="AO5" s="63"/>
      <c r="AP5" s="63"/>
      <c r="AQ5" s="63"/>
      <c r="AR5" s="63"/>
      <c r="AS5" s="63"/>
      <c r="AT5" s="66"/>
      <c r="AU5" s="66"/>
      <c r="AW5" s="66"/>
      <c r="AX5" s="7"/>
      <c r="BB5" s="82" t="s">
        <v>54</v>
      </c>
      <c r="BC5" t="s">
        <v>59</v>
      </c>
    </row>
    <row r="6" spans="1:60" ht="15.9" customHeight="1" x14ac:dyDescent="0.2">
      <c r="A6" s="147"/>
      <c r="B6" s="148"/>
      <c r="C6" s="148"/>
      <c r="D6" s="148"/>
      <c r="E6" s="148"/>
      <c r="F6" s="148"/>
      <c r="G6" s="148"/>
      <c r="H6" s="148"/>
      <c r="I6" s="148"/>
      <c r="J6" s="89"/>
      <c r="K6" s="8" t="s">
        <v>8</v>
      </c>
      <c r="L6" s="150">
        <v>49</v>
      </c>
      <c r="M6" s="150"/>
      <c r="N6" s="150"/>
      <c r="O6" s="8" t="s">
        <v>9</v>
      </c>
      <c r="P6" s="57"/>
      <c r="Q6" s="8"/>
      <c r="R6" s="8" t="s">
        <v>8</v>
      </c>
      <c r="S6" s="150">
        <f>L6+1</f>
        <v>50</v>
      </c>
      <c r="T6" s="150"/>
      <c r="U6" s="150"/>
      <c r="V6" s="8" t="s">
        <v>9</v>
      </c>
      <c r="W6" s="8"/>
      <c r="X6" s="89"/>
      <c r="Y6" s="8" t="s">
        <v>8</v>
      </c>
      <c r="Z6" s="150">
        <f>L6+2</f>
        <v>51</v>
      </c>
      <c r="AA6" s="150"/>
      <c r="AB6" s="150"/>
      <c r="AC6" s="8" t="s">
        <v>9</v>
      </c>
      <c r="AD6" s="57"/>
      <c r="AE6" s="8"/>
      <c r="AF6" s="8" t="s">
        <v>8</v>
      </c>
      <c r="AG6" s="150">
        <f>L6+3</f>
        <v>52</v>
      </c>
      <c r="AH6" s="150"/>
      <c r="AI6" s="150"/>
      <c r="AJ6" s="8" t="s">
        <v>9</v>
      </c>
      <c r="AK6" s="57"/>
      <c r="AL6" s="4"/>
      <c r="AM6" s="22" t="s">
        <v>11</v>
      </c>
      <c r="AN6" s="168">
        <f>L6</f>
        <v>49</v>
      </c>
      <c r="AO6" s="168"/>
      <c r="AP6" s="69" t="s">
        <v>12</v>
      </c>
      <c r="AQ6" s="10" t="s">
        <v>13</v>
      </c>
      <c r="AR6" s="22" t="s">
        <v>11</v>
      </c>
      <c r="AS6" s="168">
        <f>AG6</f>
        <v>52</v>
      </c>
      <c r="AT6" s="168"/>
      <c r="AU6" s="9" t="s">
        <v>12</v>
      </c>
      <c r="AV6" s="9"/>
      <c r="AW6" s="3"/>
      <c r="AX6" s="3"/>
      <c r="BB6" s="82" t="s">
        <v>55</v>
      </c>
    </row>
    <row r="7" spans="1:60" ht="15.9" customHeight="1" x14ac:dyDescent="0.2">
      <c r="A7" s="147" t="s">
        <v>47</v>
      </c>
      <c r="B7" s="148"/>
      <c r="C7" s="148"/>
      <c r="D7" s="148"/>
      <c r="E7" s="148"/>
      <c r="F7" s="148"/>
      <c r="G7" s="148"/>
      <c r="H7" s="148"/>
      <c r="I7" s="148"/>
      <c r="J7" s="99"/>
      <c r="K7" s="86" t="b">
        <f>IF(J7="月","火",IF(J7="火","水",IF(J7="水","木",IF(J7="木","金",IF(J7="金","土",IF(J7="土","日",IF(J7="日","月")))))))</f>
        <v>0</v>
      </c>
      <c r="L7" s="86" t="b">
        <f t="shared" ref="L7:AK7" si="0">IF(K7="月","火",IF(K7="火","水",IF(K7="水","木",IF(K7="木","金",IF(K7="金","土",IF(K7="土","日",IF(K7="日","月")))))))</f>
        <v>0</v>
      </c>
      <c r="M7" s="86" t="b">
        <f t="shared" si="0"/>
        <v>0</v>
      </c>
      <c r="N7" s="86" t="b">
        <f t="shared" si="0"/>
        <v>0</v>
      </c>
      <c r="O7" s="86" t="b">
        <f t="shared" si="0"/>
        <v>0</v>
      </c>
      <c r="P7" s="86" t="b">
        <f t="shared" si="0"/>
        <v>0</v>
      </c>
      <c r="Q7" s="86" t="b">
        <f t="shared" si="0"/>
        <v>0</v>
      </c>
      <c r="R7" s="86" t="b">
        <f t="shared" si="0"/>
        <v>0</v>
      </c>
      <c r="S7" s="86" t="b">
        <f t="shared" si="0"/>
        <v>0</v>
      </c>
      <c r="T7" s="86" t="b">
        <f t="shared" si="0"/>
        <v>0</v>
      </c>
      <c r="U7" s="86" t="b">
        <f t="shared" si="0"/>
        <v>0</v>
      </c>
      <c r="V7" s="86" t="b">
        <f t="shared" si="0"/>
        <v>0</v>
      </c>
      <c r="W7" s="87" t="b">
        <f t="shared" si="0"/>
        <v>0</v>
      </c>
      <c r="X7" s="90" t="b">
        <f t="shared" si="0"/>
        <v>0</v>
      </c>
      <c r="Y7" s="86" t="b">
        <f t="shared" si="0"/>
        <v>0</v>
      </c>
      <c r="Z7" s="86" t="b">
        <f t="shared" si="0"/>
        <v>0</v>
      </c>
      <c r="AA7" s="86" t="b">
        <f t="shared" si="0"/>
        <v>0</v>
      </c>
      <c r="AB7" s="86" t="b">
        <f t="shared" si="0"/>
        <v>0</v>
      </c>
      <c r="AC7" s="86" t="b">
        <f t="shared" si="0"/>
        <v>0</v>
      </c>
      <c r="AD7" s="86" t="b">
        <f t="shared" si="0"/>
        <v>0</v>
      </c>
      <c r="AE7" s="86" t="b">
        <f t="shared" si="0"/>
        <v>0</v>
      </c>
      <c r="AF7" s="86" t="b">
        <f t="shared" si="0"/>
        <v>0</v>
      </c>
      <c r="AG7" s="86" t="b">
        <f t="shared" si="0"/>
        <v>0</v>
      </c>
      <c r="AH7" s="86" t="b">
        <f t="shared" si="0"/>
        <v>0</v>
      </c>
      <c r="AI7" s="86" t="b">
        <f t="shared" si="0"/>
        <v>0</v>
      </c>
      <c r="AJ7" s="86" t="b">
        <f t="shared" si="0"/>
        <v>0</v>
      </c>
      <c r="AK7" s="86" t="b">
        <f t="shared" si="0"/>
        <v>0</v>
      </c>
      <c r="AL7" s="4"/>
      <c r="AM7" s="168" t="s">
        <v>14</v>
      </c>
      <c r="AN7" s="168"/>
      <c r="AO7" s="168"/>
      <c r="AP7" s="168"/>
      <c r="AQ7" s="168"/>
      <c r="AR7" s="168"/>
      <c r="AS7" s="168"/>
      <c r="AT7" s="168"/>
      <c r="AU7" s="168"/>
      <c r="AV7" s="168"/>
      <c r="AW7" s="3"/>
      <c r="AX7" s="9"/>
      <c r="BB7" s="82" t="s">
        <v>49</v>
      </c>
    </row>
    <row r="8" spans="1:60" ht="15.9" customHeight="1" thickBot="1" x14ac:dyDescent="0.25">
      <c r="A8" s="169" t="s">
        <v>48</v>
      </c>
      <c r="B8" s="170"/>
      <c r="C8" s="170"/>
      <c r="D8" s="170"/>
      <c r="E8" s="170"/>
      <c r="F8" s="170"/>
      <c r="G8" s="170"/>
      <c r="H8" s="170"/>
      <c r="I8" s="17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BB8" s="82" t="s">
        <v>56</v>
      </c>
    </row>
    <row r="9" spans="1:60" ht="15.9" customHeight="1" thickTop="1" x14ac:dyDescent="0.2">
      <c r="A9" s="175" t="s">
        <v>35</v>
      </c>
      <c r="B9" s="178" t="s">
        <v>46</v>
      </c>
      <c r="C9" s="179"/>
      <c r="D9" s="179"/>
      <c r="E9" s="179"/>
      <c r="F9" s="179"/>
      <c r="G9" s="180"/>
      <c r="H9" s="184" t="s">
        <v>1</v>
      </c>
      <c r="I9" s="242"/>
      <c r="J9" s="95"/>
      <c r="K9" s="54"/>
      <c r="L9" s="92"/>
      <c r="M9" s="91"/>
      <c r="N9" s="91"/>
      <c r="O9" s="91"/>
      <c r="P9" s="91"/>
      <c r="Q9" s="79"/>
      <c r="R9" s="54"/>
      <c r="S9" s="45"/>
      <c r="T9" s="47"/>
      <c r="U9" s="47"/>
      <c r="V9" s="47"/>
      <c r="W9" s="97"/>
      <c r="X9" s="97"/>
      <c r="Y9" s="54"/>
      <c r="Z9" s="92"/>
      <c r="AA9" s="91"/>
      <c r="AB9" s="92"/>
      <c r="AC9" s="92"/>
      <c r="AD9" s="92"/>
      <c r="AE9" s="46"/>
      <c r="AF9" s="54"/>
      <c r="AG9" s="45"/>
      <c r="AH9" s="45"/>
      <c r="AI9" s="45"/>
      <c r="AJ9" s="45"/>
      <c r="AK9" s="48"/>
      <c r="AL9" s="49" t="s">
        <v>44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5"/>
      <c r="BF9" s="16"/>
      <c r="BG9" s="16"/>
      <c r="BH9" s="16"/>
    </row>
    <row r="10" spans="1:60" ht="15.9" customHeight="1" x14ac:dyDescent="0.2">
      <c r="A10" s="176"/>
      <c r="B10" s="181"/>
      <c r="C10" s="182"/>
      <c r="D10" s="182"/>
      <c r="E10" s="182"/>
      <c r="F10" s="182"/>
      <c r="G10" s="183"/>
      <c r="H10" s="186" t="s">
        <v>2</v>
      </c>
      <c r="I10" s="243"/>
      <c r="J10" s="96"/>
      <c r="K10" s="39"/>
      <c r="L10" s="94"/>
      <c r="M10" s="93"/>
      <c r="N10" s="93"/>
      <c r="O10" s="93"/>
      <c r="P10" s="93"/>
      <c r="Q10" s="80"/>
      <c r="R10" s="39"/>
      <c r="S10" s="17"/>
      <c r="T10" s="36"/>
      <c r="U10" s="36"/>
      <c r="V10" s="36"/>
      <c r="W10" s="98"/>
      <c r="X10" s="98"/>
      <c r="Y10" s="39"/>
      <c r="Z10" s="94"/>
      <c r="AA10" s="93"/>
      <c r="AB10" s="94"/>
      <c r="AC10" s="94"/>
      <c r="AD10" s="94"/>
      <c r="AE10" s="18"/>
      <c r="AF10" s="39"/>
      <c r="AG10" s="17"/>
      <c r="AH10" s="17"/>
      <c r="AI10" s="17"/>
      <c r="AJ10" s="17"/>
      <c r="AK10" s="19"/>
      <c r="AL10" s="38"/>
      <c r="AM10" s="50" t="s">
        <v>62</v>
      </c>
      <c r="AN10" s="51"/>
      <c r="AO10" s="51"/>
      <c r="AP10" s="52"/>
      <c r="AQ10" s="151">
        <f>COUNTIF(J9:AK9,"□")</f>
        <v>0</v>
      </c>
      <c r="AR10" s="152"/>
      <c r="AS10" s="14" t="s">
        <v>0</v>
      </c>
      <c r="AT10" s="16"/>
      <c r="AU10" s="16"/>
      <c r="AV10" s="16"/>
      <c r="AW10" s="16"/>
      <c r="AX10" s="5"/>
      <c r="BF10" s="16"/>
      <c r="BG10" s="5"/>
      <c r="BH10" s="5"/>
    </row>
    <row r="11" spans="1:60" ht="15.9" customHeight="1" thickBot="1" x14ac:dyDescent="0.25">
      <c r="A11" s="176"/>
      <c r="B11" s="153" t="s">
        <v>3</v>
      </c>
      <c r="C11" s="154"/>
      <c r="D11" s="154"/>
      <c r="E11" s="154"/>
      <c r="F11" s="154"/>
      <c r="G11" s="154"/>
      <c r="H11" s="154"/>
      <c r="I11" s="154"/>
      <c r="J11" s="165"/>
      <c r="K11" s="165"/>
      <c r="L11" s="165"/>
      <c r="M11" s="165"/>
      <c r="N11" s="165"/>
      <c r="O11" s="165"/>
      <c r="P11" s="165"/>
      <c r="Q11" s="162"/>
      <c r="R11" s="165"/>
      <c r="S11" s="165"/>
      <c r="T11" s="165"/>
      <c r="U11" s="165"/>
      <c r="V11" s="165"/>
      <c r="W11" s="172"/>
      <c r="X11" s="250"/>
      <c r="Y11" s="165"/>
      <c r="Z11" s="188"/>
      <c r="AA11" s="191"/>
      <c r="AB11" s="188"/>
      <c r="AC11" s="188"/>
      <c r="AD11" s="188"/>
      <c r="AE11" s="247"/>
      <c r="AF11" s="217"/>
      <c r="AG11" s="188"/>
      <c r="AH11" s="188"/>
      <c r="AI11" s="188"/>
      <c r="AJ11" s="220"/>
      <c r="AK11" s="223"/>
      <c r="AL11" s="38"/>
      <c r="AM11" s="59" t="s">
        <v>63</v>
      </c>
      <c r="AN11" s="60"/>
      <c r="AO11" s="60"/>
      <c r="AP11" s="61"/>
      <c r="AQ11" s="208">
        <f>COUNTIF(J9:AK9,"■")</f>
        <v>0</v>
      </c>
      <c r="AR11" s="209"/>
      <c r="AS11" s="26" t="s">
        <v>0</v>
      </c>
      <c r="AT11" s="16"/>
      <c r="AU11" s="16"/>
      <c r="AV11" s="16"/>
      <c r="AW11" s="16"/>
      <c r="AX11" s="16"/>
      <c r="BE11" s="5"/>
      <c r="BF11" s="5"/>
      <c r="BG11" s="5"/>
      <c r="BH11" s="5"/>
    </row>
    <row r="12" spans="1:60" ht="15.9" customHeight="1" thickTop="1" x14ac:dyDescent="0.2">
      <c r="A12" s="176"/>
      <c r="B12" s="156"/>
      <c r="C12" s="157"/>
      <c r="D12" s="157"/>
      <c r="E12" s="157"/>
      <c r="F12" s="157"/>
      <c r="G12" s="157"/>
      <c r="H12" s="157"/>
      <c r="I12" s="157"/>
      <c r="J12" s="166"/>
      <c r="K12" s="166"/>
      <c r="L12" s="166"/>
      <c r="M12" s="166"/>
      <c r="N12" s="166"/>
      <c r="O12" s="166"/>
      <c r="P12" s="166"/>
      <c r="Q12" s="163"/>
      <c r="R12" s="166"/>
      <c r="S12" s="166"/>
      <c r="T12" s="166"/>
      <c r="U12" s="166"/>
      <c r="V12" s="166"/>
      <c r="W12" s="173"/>
      <c r="X12" s="251"/>
      <c r="Y12" s="166"/>
      <c r="Z12" s="189"/>
      <c r="AA12" s="192"/>
      <c r="AB12" s="189"/>
      <c r="AC12" s="189"/>
      <c r="AD12" s="189"/>
      <c r="AE12" s="248"/>
      <c r="AF12" s="218"/>
      <c r="AG12" s="189"/>
      <c r="AH12" s="189"/>
      <c r="AI12" s="189"/>
      <c r="AJ12" s="221"/>
      <c r="AK12" s="224"/>
      <c r="AL12" s="38"/>
      <c r="AM12" s="27" t="s">
        <v>16</v>
      </c>
      <c r="AN12" s="28"/>
      <c r="AO12" s="28"/>
      <c r="AP12" s="29"/>
      <c r="AQ12" s="212">
        <f>SUM(AQ10:AR11)</f>
        <v>0</v>
      </c>
      <c r="AR12" s="213"/>
      <c r="AS12" s="30" t="s">
        <v>10</v>
      </c>
      <c r="AT12" s="205" t="s">
        <v>19</v>
      </c>
      <c r="AU12" s="206"/>
      <c r="AV12" s="207"/>
      <c r="AW12" s="16"/>
      <c r="AX12" s="16"/>
      <c r="BC12" s="5"/>
      <c r="BD12" s="5"/>
      <c r="BE12" s="5"/>
      <c r="BF12" s="16"/>
      <c r="BG12" s="16"/>
      <c r="BH12" s="16"/>
    </row>
    <row r="13" spans="1:60" ht="15.9" customHeight="1" thickBot="1" x14ac:dyDescent="0.25">
      <c r="A13" s="176"/>
      <c r="B13" s="156"/>
      <c r="C13" s="157"/>
      <c r="D13" s="157"/>
      <c r="E13" s="157"/>
      <c r="F13" s="157"/>
      <c r="G13" s="157"/>
      <c r="H13" s="157"/>
      <c r="I13" s="157"/>
      <c r="J13" s="166"/>
      <c r="K13" s="166"/>
      <c r="L13" s="166"/>
      <c r="M13" s="166"/>
      <c r="N13" s="166"/>
      <c r="O13" s="166"/>
      <c r="P13" s="166"/>
      <c r="Q13" s="163"/>
      <c r="R13" s="166"/>
      <c r="S13" s="166"/>
      <c r="T13" s="166"/>
      <c r="U13" s="166"/>
      <c r="V13" s="166"/>
      <c r="W13" s="173"/>
      <c r="X13" s="251"/>
      <c r="Y13" s="166"/>
      <c r="Z13" s="189"/>
      <c r="AA13" s="192"/>
      <c r="AB13" s="189"/>
      <c r="AC13" s="189"/>
      <c r="AD13" s="189"/>
      <c r="AE13" s="248"/>
      <c r="AF13" s="218"/>
      <c r="AG13" s="189"/>
      <c r="AH13" s="189"/>
      <c r="AI13" s="189"/>
      <c r="AJ13" s="221"/>
      <c r="AK13" s="224"/>
      <c r="AL13" s="38"/>
      <c r="AM13" s="32" t="s">
        <v>15</v>
      </c>
      <c r="AN13" s="33"/>
      <c r="AO13" s="33"/>
      <c r="AP13" s="34"/>
      <c r="AQ13" s="208">
        <f>COUNT(J8:AK8)</f>
        <v>0</v>
      </c>
      <c r="AR13" s="209"/>
      <c r="AS13" s="35" t="s">
        <v>10</v>
      </c>
      <c r="AT13" s="210" t="e">
        <f>(AQ12/AQ13)*100</f>
        <v>#DIV/0!</v>
      </c>
      <c r="AU13" s="211"/>
      <c r="AV13" s="75" t="s">
        <v>20</v>
      </c>
      <c r="AW13" s="16"/>
      <c r="AX13" s="16"/>
      <c r="BC13" s="15"/>
      <c r="BD13" s="15"/>
      <c r="BE13" s="16"/>
      <c r="BF13" s="16"/>
      <c r="BG13" s="16"/>
      <c r="BH13" s="16"/>
    </row>
    <row r="14" spans="1:60" ht="15.9" customHeight="1" thickTop="1" x14ac:dyDescent="0.2">
      <c r="A14" s="176"/>
      <c r="B14" s="156"/>
      <c r="C14" s="157"/>
      <c r="D14" s="157"/>
      <c r="E14" s="157"/>
      <c r="F14" s="157"/>
      <c r="G14" s="157"/>
      <c r="H14" s="157"/>
      <c r="I14" s="157"/>
      <c r="J14" s="166"/>
      <c r="K14" s="166"/>
      <c r="L14" s="166"/>
      <c r="M14" s="166"/>
      <c r="N14" s="166"/>
      <c r="O14" s="166"/>
      <c r="P14" s="166"/>
      <c r="Q14" s="163"/>
      <c r="R14" s="166"/>
      <c r="S14" s="166"/>
      <c r="T14" s="166"/>
      <c r="U14" s="166"/>
      <c r="V14" s="166"/>
      <c r="W14" s="173"/>
      <c r="X14" s="251"/>
      <c r="Y14" s="166"/>
      <c r="Z14" s="189"/>
      <c r="AA14" s="192"/>
      <c r="AB14" s="189"/>
      <c r="AC14" s="189"/>
      <c r="AD14" s="189"/>
      <c r="AE14" s="248"/>
      <c r="AF14" s="218"/>
      <c r="AG14" s="189"/>
      <c r="AH14" s="189"/>
      <c r="AI14" s="189"/>
      <c r="AJ14" s="221"/>
      <c r="AK14" s="224"/>
      <c r="AL14" s="53" t="s">
        <v>45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BC14" s="16"/>
      <c r="BD14" s="16"/>
      <c r="BE14" s="3"/>
      <c r="BF14" s="2"/>
      <c r="BG14" s="2"/>
      <c r="BH14" s="2"/>
    </row>
    <row r="15" spans="1:60" ht="15.9" customHeight="1" x14ac:dyDescent="0.2">
      <c r="A15" s="176"/>
      <c r="B15" s="156"/>
      <c r="C15" s="157"/>
      <c r="D15" s="157"/>
      <c r="E15" s="157"/>
      <c r="F15" s="157"/>
      <c r="G15" s="157"/>
      <c r="H15" s="157"/>
      <c r="I15" s="157"/>
      <c r="J15" s="166"/>
      <c r="K15" s="166"/>
      <c r="L15" s="166"/>
      <c r="M15" s="166"/>
      <c r="N15" s="166"/>
      <c r="O15" s="166"/>
      <c r="P15" s="166"/>
      <c r="Q15" s="163"/>
      <c r="R15" s="166"/>
      <c r="S15" s="166"/>
      <c r="T15" s="166"/>
      <c r="U15" s="166"/>
      <c r="V15" s="166"/>
      <c r="W15" s="173"/>
      <c r="X15" s="251"/>
      <c r="Y15" s="166"/>
      <c r="Z15" s="189"/>
      <c r="AA15" s="192"/>
      <c r="AB15" s="189"/>
      <c r="AC15" s="189"/>
      <c r="AD15" s="189"/>
      <c r="AE15" s="248"/>
      <c r="AF15" s="218"/>
      <c r="AG15" s="189"/>
      <c r="AH15" s="189"/>
      <c r="AI15" s="189"/>
      <c r="AJ15" s="221"/>
      <c r="AK15" s="224"/>
      <c r="AL15" s="38"/>
      <c r="AM15" s="11" t="s">
        <v>62</v>
      </c>
      <c r="AN15" s="12"/>
      <c r="AO15" s="12"/>
      <c r="AP15" s="13"/>
      <c r="AQ15" s="151">
        <f>COUNTIF(J10:AK10,"□")</f>
        <v>0</v>
      </c>
      <c r="AR15" s="152"/>
      <c r="AS15" s="14" t="s">
        <v>0</v>
      </c>
      <c r="AT15" s="16"/>
      <c r="AU15" s="16"/>
      <c r="AV15" s="16"/>
      <c r="AW15" s="16"/>
      <c r="AX15" s="16"/>
      <c r="BC15" s="6"/>
      <c r="BD15" s="6"/>
      <c r="BE15" s="3"/>
      <c r="BF15" s="20"/>
      <c r="BG15" s="20"/>
      <c r="BH15" s="20"/>
    </row>
    <row r="16" spans="1:60" ht="15.9" customHeight="1" thickBot="1" x14ac:dyDescent="0.25">
      <c r="A16" s="176"/>
      <c r="B16" s="156"/>
      <c r="C16" s="157"/>
      <c r="D16" s="157"/>
      <c r="E16" s="157"/>
      <c r="F16" s="157"/>
      <c r="G16" s="157"/>
      <c r="H16" s="157"/>
      <c r="I16" s="157"/>
      <c r="J16" s="166"/>
      <c r="K16" s="166"/>
      <c r="L16" s="166"/>
      <c r="M16" s="166"/>
      <c r="N16" s="166"/>
      <c r="O16" s="166"/>
      <c r="P16" s="166"/>
      <c r="Q16" s="163"/>
      <c r="R16" s="166"/>
      <c r="S16" s="166"/>
      <c r="T16" s="166"/>
      <c r="U16" s="166"/>
      <c r="V16" s="166"/>
      <c r="W16" s="173"/>
      <c r="X16" s="251"/>
      <c r="Y16" s="166"/>
      <c r="Z16" s="189"/>
      <c r="AA16" s="192"/>
      <c r="AB16" s="189"/>
      <c r="AC16" s="189"/>
      <c r="AD16" s="189"/>
      <c r="AE16" s="248"/>
      <c r="AF16" s="218"/>
      <c r="AG16" s="189"/>
      <c r="AH16" s="189"/>
      <c r="AI16" s="189"/>
      <c r="AJ16" s="221"/>
      <c r="AK16" s="224"/>
      <c r="AL16" s="38"/>
      <c r="AM16" s="23" t="s">
        <v>63</v>
      </c>
      <c r="AN16" s="24"/>
      <c r="AO16" s="24"/>
      <c r="AP16" s="25"/>
      <c r="AQ16" s="208">
        <f>COUNTIF(J10:AK10,"■")</f>
        <v>0</v>
      </c>
      <c r="AR16" s="209"/>
      <c r="AS16" s="26" t="s">
        <v>0</v>
      </c>
      <c r="AT16" s="16"/>
      <c r="AU16" s="16"/>
      <c r="AV16" s="16"/>
      <c r="AW16" s="16"/>
      <c r="AX16" s="16"/>
      <c r="AY16" s="15"/>
      <c r="AZ16" s="15"/>
      <c r="BA16" s="15"/>
      <c r="BB16" s="6"/>
      <c r="BC16" s="6"/>
      <c r="BD16" s="6"/>
      <c r="BE16" s="3"/>
      <c r="BF16" s="20"/>
      <c r="BG16" s="20"/>
      <c r="BH16" s="20"/>
    </row>
    <row r="17" spans="1:50" ht="15.9" customHeight="1" thickTop="1" x14ac:dyDescent="0.2">
      <c r="A17" s="176"/>
      <c r="B17" s="156"/>
      <c r="C17" s="157"/>
      <c r="D17" s="157"/>
      <c r="E17" s="157"/>
      <c r="F17" s="157"/>
      <c r="G17" s="157"/>
      <c r="H17" s="157"/>
      <c r="I17" s="157"/>
      <c r="J17" s="166"/>
      <c r="K17" s="166"/>
      <c r="L17" s="166"/>
      <c r="M17" s="166"/>
      <c r="N17" s="166"/>
      <c r="O17" s="166"/>
      <c r="P17" s="166"/>
      <c r="Q17" s="163"/>
      <c r="R17" s="166"/>
      <c r="S17" s="166"/>
      <c r="T17" s="166"/>
      <c r="U17" s="166"/>
      <c r="V17" s="166"/>
      <c r="W17" s="173"/>
      <c r="X17" s="251"/>
      <c r="Y17" s="166"/>
      <c r="Z17" s="189"/>
      <c r="AA17" s="192"/>
      <c r="AB17" s="189"/>
      <c r="AC17" s="189"/>
      <c r="AD17" s="189"/>
      <c r="AE17" s="248"/>
      <c r="AF17" s="218"/>
      <c r="AG17" s="189"/>
      <c r="AH17" s="189"/>
      <c r="AI17" s="189"/>
      <c r="AJ17" s="221"/>
      <c r="AK17" s="224"/>
      <c r="AL17" s="38"/>
      <c r="AM17" s="27" t="s">
        <v>16</v>
      </c>
      <c r="AN17" s="28"/>
      <c r="AO17" s="28"/>
      <c r="AP17" s="29"/>
      <c r="AQ17" s="212">
        <f>SUM(AQ15:AR16)</f>
        <v>0</v>
      </c>
      <c r="AR17" s="213"/>
      <c r="AS17" s="30" t="s">
        <v>10</v>
      </c>
      <c r="AT17" s="214" t="s">
        <v>19</v>
      </c>
      <c r="AU17" s="215"/>
      <c r="AV17" s="216"/>
      <c r="AW17" s="16"/>
      <c r="AX17" s="16"/>
    </row>
    <row r="18" spans="1:50" ht="15.9" customHeight="1" thickBot="1" x14ac:dyDescent="0.25">
      <c r="A18" s="177"/>
      <c r="B18" s="159"/>
      <c r="C18" s="160"/>
      <c r="D18" s="160"/>
      <c r="E18" s="160"/>
      <c r="F18" s="160"/>
      <c r="G18" s="160"/>
      <c r="H18" s="160"/>
      <c r="I18" s="160"/>
      <c r="J18" s="167"/>
      <c r="K18" s="167"/>
      <c r="L18" s="167"/>
      <c r="M18" s="167"/>
      <c r="N18" s="167"/>
      <c r="O18" s="167"/>
      <c r="P18" s="167"/>
      <c r="Q18" s="164"/>
      <c r="R18" s="167"/>
      <c r="S18" s="167"/>
      <c r="T18" s="167"/>
      <c r="U18" s="167"/>
      <c r="V18" s="167"/>
      <c r="W18" s="174"/>
      <c r="X18" s="252"/>
      <c r="Y18" s="167"/>
      <c r="Z18" s="190"/>
      <c r="AA18" s="193"/>
      <c r="AB18" s="190"/>
      <c r="AC18" s="190"/>
      <c r="AD18" s="190"/>
      <c r="AE18" s="249"/>
      <c r="AF18" s="219"/>
      <c r="AG18" s="190"/>
      <c r="AH18" s="190"/>
      <c r="AI18" s="190"/>
      <c r="AJ18" s="222"/>
      <c r="AK18" s="225"/>
      <c r="AL18" s="38"/>
      <c r="AM18" s="32" t="s">
        <v>15</v>
      </c>
      <c r="AN18" s="33"/>
      <c r="AO18" s="33"/>
      <c r="AP18" s="34"/>
      <c r="AQ18" s="208">
        <f>COUNT(J8:AK8)</f>
        <v>0</v>
      </c>
      <c r="AR18" s="209"/>
      <c r="AS18" s="35" t="s">
        <v>10</v>
      </c>
      <c r="AT18" s="203" t="e">
        <f>(AQ17/AQ18)*100</f>
        <v>#DIV/0!</v>
      </c>
      <c r="AU18" s="204"/>
      <c r="AV18" s="76" t="s">
        <v>20</v>
      </c>
      <c r="AW18" s="16"/>
      <c r="AX18" s="16"/>
    </row>
    <row r="19" spans="1:50" s="2" customFormat="1" ht="15.9" customHeight="1" thickTop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8" t="s">
        <v>50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50" s="16" customFormat="1" ht="15.9" customHeight="1" x14ac:dyDescent="0.2">
      <c r="A20" s="147"/>
      <c r="B20" s="148"/>
      <c r="C20" s="148"/>
      <c r="D20" s="148"/>
      <c r="E20" s="148"/>
      <c r="F20" s="148"/>
      <c r="G20" s="148"/>
      <c r="H20" s="148"/>
      <c r="I20" s="148"/>
      <c r="J20" s="89"/>
      <c r="K20" s="8" t="s">
        <v>8</v>
      </c>
      <c r="L20" s="150">
        <f>L6+4</f>
        <v>53</v>
      </c>
      <c r="M20" s="150"/>
      <c r="N20" s="150"/>
      <c r="O20" s="8" t="s">
        <v>9</v>
      </c>
      <c r="P20" s="57"/>
      <c r="Q20" s="8"/>
      <c r="R20" s="8" t="s">
        <v>8</v>
      </c>
      <c r="S20" s="150">
        <f>L6+5</f>
        <v>54</v>
      </c>
      <c r="T20" s="150"/>
      <c r="U20" s="150"/>
      <c r="V20" s="8" t="s">
        <v>9</v>
      </c>
      <c r="W20" s="8"/>
      <c r="X20" s="89"/>
      <c r="Y20" s="8" t="s">
        <v>8</v>
      </c>
      <c r="Z20" s="150">
        <f>L6+6</f>
        <v>55</v>
      </c>
      <c r="AA20" s="150"/>
      <c r="AB20" s="150"/>
      <c r="AC20" s="8" t="s">
        <v>9</v>
      </c>
      <c r="AD20" s="57"/>
      <c r="AE20" s="8"/>
      <c r="AF20" s="8" t="s">
        <v>8</v>
      </c>
      <c r="AG20" s="150">
        <f>L6+7</f>
        <v>56</v>
      </c>
      <c r="AH20" s="150"/>
      <c r="AI20" s="150"/>
      <c r="AJ20" s="8" t="s">
        <v>9</v>
      </c>
      <c r="AK20" s="57"/>
      <c r="AL20" s="4"/>
      <c r="AM20" s="22" t="s">
        <v>11</v>
      </c>
      <c r="AN20" s="168">
        <f>L20</f>
        <v>53</v>
      </c>
      <c r="AO20" s="168"/>
      <c r="AP20" s="69" t="s">
        <v>12</v>
      </c>
      <c r="AQ20" s="10" t="s">
        <v>13</v>
      </c>
      <c r="AR20" s="22" t="s">
        <v>11</v>
      </c>
      <c r="AS20" s="168">
        <f>AG20</f>
        <v>56</v>
      </c>
      <c r="AT20" s="168"/>
      <c r="AU20" s="9" t="s">
        <v>12</v>
      </c>
      <c r="AV20" s="9"/>
      <c r="AW20" s="3"/>
    </row>
    <row r="21" spans="1:50" s="2" customFormat="1" ht="15.9" customHeight="1" x14ac:dyDescent="0.2">
      <c r="A21" s="147" t="s">
        <v>47</v>
      </c>
      <c r="B21" s="148"/>
      <c r="C21" s="148"/>
      <c r="D21" s="148"/>
      <c r="E21" s="148"/>
      <c r="F21" s="148"/>
      <c r="G21" s="148"/>
      <c r="H21" s="148"/>
      <c r="I21" s="148"/>
      <c r="J21" s="90" t="b">
        <f>IF(AK7="月","火",IF(AK7="火","水",IF(AK7="水","木",IF(AK7="木","金",IF(AK7="金","土",IF(AK7="土","日",IF(AK7="日","月")))))))</f>
        <v>0</v>
      </c>
      <c r="K21" s="86" t="b">
        <f>IF(J21="月","火",IF(J21="火","水",IF(J21="水","木",IF(J21="木","金",IF(J21="金","土",IF(J21="土","日",IF(J21="日","月")))))))</f>
        <v>0</v>
      </c>
      <c r="L21" s="86" t="b">
        <f t="shared" ref="L21:AK21" si="1">IF(K21="月","火",IF(K21="火","水",IF(K21="水","木",IF(K21="木","金",IF(K21="金","土",IF(K21="土","日",IF(K21="日","月")))))))</f>
        <v>0</v>
      </c>
      <c r="M21" s="86" t="b">
        <f t="shared" si="1"/>
        <v>0</v>
      </c>
      <c r="N21" s="86" t="b">
        <f t="shared" si="1"/>
        <v>0</v>
      </c>
      <c r="O21" s="86" t="b">
        <f t="shared" si="1"/>
        <v>0</v>
      </c>
      <c r="P21" s="86" t="b">
        <f t="shared" si="1"/>
        <v>0</v>
      </c>
      <c r="Q21" s="86" t="b">
        <f t="shared" si="1"/>
        <v>0</v>
      </c>
      <c r="R21" s="86" t="b">
        <f t="shared" si="1"/>
        <v>0</v>
      </c>
      <c r="S21" s="86" t="b">
        <f t="shared" si="1"/>
        <v>0</v>
      </c>
      <c r="T21" s="86" t="b">
        <f t="shared" si="1"/>
        <v>0</v>
      </c>
      <c r="U21" s="86" t="b">
        <f t="shared" si="1"/>
        <v>0</v>
      </c>
      <c r="V21" s="86" t="b">
        <f t="shared" si="1"/>
        <v>0</v>
      </c>
      <c r="W21" s="87" t="b">
        <f t="shared" si="1"/>
        <v>0</v>
      </c>
      <c r="X21" s="90" t="b">
        <f t="shared" si="1"/>
        <v>0</v>
      </c>
      <c r="Y21" s="86" t="b">
        <f t="shared" si="1"/>
        <v>0</v>
      </c>
      <c r="Z21" s="86" t="b">
        <f t="shared" si="1"/>
        <v>0</v>
      </c>
      <c r="AA21" s="86" t="b">
        <f t="shared" si="1"/>
        <v>0</v>
      </c>
      <c r="AB21" s="86" t="b">
        <f t="shared" si="1"/>
        <v>0</v>
      </c>
      <c r="AC21" s="86" t="b">
        <f t="shared" si="1"/>
        <v>0</v>
      </c>
      <c r="AD21" s="86" t="b">
        <f t="shared" si="1"/>
        <v>0</v>
      </c>
      <c r="AE21" s="86" t="b">
        <f t="shared" si="1"/>
        <v>0</v>
      </c>
      <c r="AF21" s="86" t="b">
        <f t="shared" si="1"/>
        <v>0</v>
      </c>
      <c r="AG21" s="86" t="b">
        <f t="shared" si="1"/>
        <v>0</v>
      </c>
      <c r="AH21" s="86" t="b">
        <f t="shared" si="1"/>
        <v>0</v>
      </c>
      <c r="AI21" s="86" t="b">
        <f t="shared" si="1"/>
        <v>0</v>
      </c>
      <c r="AJ21" s="86" t="b">
        <f t="shared" si="1"/>
        <v>0</v>
      </c>
      <c r="AK21" s="86" t="b">
        <f t="shared" si="1"/>
        <v>0</v>
      </c>
      <c r="AL21" s="4"/>
      <c r="AM21" s="168" t="s">
        <v>14</v>
      </c>
      <c r="AN21" s="168"/>
      <c r="AO21" s="168"/>
      <c r="AP21" s="168"/>
      <c r="AQ21" s="168"/>
      <c r="AR21" s="168"/>
      <c r="AS21" s="168"/>
      <c r="AT21" s="168"/>
      <c r="AU21" s="168"/>
      <c r="AV21" s="168"/>
      <c r="AW21" s="3"/>
    </row>
    <row r="22" spans="1:50" s="2" customFormat="1" ht="15.9" customHeight="1" thickBot="1" x14ac:dyDescent="0.25">
      <c r="A22" s="169" t="s">
        <v>48</v>
      </c>
      <c r="B22" s="170"/>
      <c r="C22" s="170"/>
      <c r="D22" s="170"/>
      <c r="E22" s="170"/>
      <c r="F22" s="170"/>
      <c r="G22" s="170"/>
      <c r="H22" s="170"/>
      <c r="I22" s="171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50" s="2" customFormat="1" ht="15.9" customHeight="1" thickTop="1" x14ac:dyDescent="0.2">
      <c r="A23" s="175" t="s">
        <v>35</v>
      </c>
      <c r="B23" s="178" t="s">
        <v>46</v>
      </c>
      <c r="C23" s="179"/>
      <c r="D23" s="179"/>
      <c r="E23" s="179"/>
      <c r="F23" s="179"/>
      <c r="G23" s="180"/>
      <c r="H23" s="184" t="s">
        <v>1</v>
      </c>
      <c r="I23" s="242"/>
      <c r="J23" s="95"/>
      <c r="K23" s="54"/>
      <c r="L23" s="92"/>
      <c r="M23" s="91"/>
      <c r="N23" s="91"/>
      <c r="O23" s="91"/>
      <c r="P23" s="91"/>
      <c r="Q23" s="79"/>
      <c r="R23" s="54"/>
      <c r="S23" s="45"/>
      <c r="T23" s="47"/>
      <c r="U23" s="47"/>
      <c r="V23" s="47"/>
      <c r="W23" s="97"/>
      <c r="X23" s="97"/>
      <c r="Y23" s="54"/>
      <c r="Z23" s="92"/>
      <c r="AA23" s="91"/>
      <c r="AB23" s="92"/>
      <c r="AC23" s="92"/>
      <c r="AD23" s="92"/>
      <c r="AE23" s="46"/>
      <c r="AF23" s="54"/>
      <c r="AG23" s="45"/>
      <c r="AH23" s="45"/>
      <c r="AI23" s="45"/>
      <c r="AJ23" s="45"/>
      <c r="AK23" s="48"/>
      <c r="AL23" s="49" t="s">
        <v>44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50" s="2" customFormat="1" ht="15.9" customHeight="1" x14ac:dyDescent="0.2">
      <c r="A24" s="176"/>
      <c r="B24" s="181"/>
      <c r="C24" s="182"/>
      <c r="D24" s="182"/>
      <c r="E24" s="182"/>
      <c r="F24" s="182"/>
      <c r="G24" s="183"/>
      <c r="H24" s="186" t="s">
        <v>2</v>
      </c>
      <c r="I24" s="243"/>
      <c r="J24" s="96"/>
      <c r="K24" s="39"/>
      <c r="L24" s="94"/>
      <c r="M24" s="93"/>
      <c r="N24" s="93"/>
      <c r="O24" s="93"/>
      <c r="P24" s="93"/>
      <c r="Q24" s="80"/>
      <c r="R24" s="39"/>
      <c r="S24" s="17"/>
      <c r="T24" s="36"/>
      <c r="U24" s="36"/>
      <c r="V24" s="36"/>
      <c r="W24" s="98"/>
      <c r="X24" s="98"/>
      <c r="Y24" s="39"/>
      <c r="Z24" s="94"/>
      <c r="AA24" s="93"/>
      <c r="AB24" s="94"/>
      <c r="AC24" s="94"/>
      <c r="AD24" s="94"/>
      <c r="AE24" s="18"/>
      <c r="AF24" s="39"/>
      <c r="AG24" s="17"/>
      <c r="AH24" s="17"/>
      <c r="AI24" s="17"/>
      <c r="AJ24" s="17"/>
      <c r="AK24" s="19"/>
      <c r="AL24" s="38"/>
      <c r="AM24" s="50" t="s">
        <v>62</v>
      </c>
      <c r="AN24" s="51"/>
      <c r="AO24" s="51"/>
      <c r="AP24" s="52"/>
      <c r="AQ24" s="151">
        <f>COUNTIF(J23:AK23,"□")</f>
        <v>0</v>
      </c>
      <c r="AR24" s="152"/>
      <c r="AS24" s="14" t="s">
        <v>0</v>
      </c>
      <c r="AT24" s="16"/>
      <c r="AU24" s="16"/>
      <c r="AV24" s="16"/>
      <c r="AW24" s="16"/>
    </row>
    <row r="25" spans="1:50" s="2" customFormat="1" ht="15.9" customHeight="1" thickBot="1" x14ac:dyDescent="0.25">
      <c r="A25" s="176"/>
      <c r="B25" s="153" t="s">
        <v>3</v>
      </c>
      <c r="C25" s="154"/>
      <c r="D25" s="154"/>
      <c r="E25" s="154"/>
      <c r="F25" s="154"/>
      <c r="G25" s="154"/>
      <c r="H25" s="154"/>
      <c r="I25" s="154"/>
      <c r="J25" s="188"/>
      <c r="K25" s="220"/>
      <c r="L25" s="188"/>
      <c r="M25" s="188"/>
      <c r="N25" s="188"/>
      <c r="O25" s="220"/>
      <c r="P25" s="188"/>
      <c r="Q25" s="229"/>
      <c r="R25" s="220"/>
      <c r="S25" s="188"/>
      <c r="T25" s="188"/>
      <c r="U25" s="188"/>
      <c r="V25" s="188"/>
      <c r="W25" s="194"/>
      <c r="X25" s="220"/>
      <c r="Y25" s="220"/>
      <c r="Z25" s="188"/>
      <c r="AA25" s="232"/>
      <c r="AB25" s="188"/>
      <c r="AC25" s="188"/>
      <c r="AD25" s="188"/>
      <c r="AE25" s="244"/>
      <c r="AF25" s="220"/>
      <c r="AG25" s="220"/>
      <c r="AH25" s="188"/>
      <c r="AI25" s="232"/>
      <c r="AJ25" s="188"/>
      <c r="AK25" s="235"/>
      <c r="AL25" s="38"/>
      <c r="AM25" s="59" t="s">
        <v>63</v>
      </c>
      <c r="AN25" s="60"/>
      <c r="AO25" s="60"/>
      <c r="AP25" s="61"/>
      <c r="AQ25" s="208">
        <f>COUNTIF(J23:AK23,"■")</f>
        <v>0</v>
      </c>
      <c r="AR25" s="209"/>
      <c r="AS25" s="26" t="s">
        <v>0</v>
      </c>
      <c r="AT25" s="16"/>
      <c r="AU25" s="16"/>
      <c r="AV25" s="16"/>
      <c r="AW25" s="16"/>
    </row>
    <row r="26" spans="1:50" s="2" customFormat="1" ht="15.9" customHeight="1" thickTop="1" x14ac:dyDescent="0.2">
      <c r="A26" s="176"/>
      <c r="B26" s="156"/>
      <c r="C26" s="157"/>
      <c r="D26" s="157"/>
      <c r="E26" s="157"/>
      <c r="F26" s="157"/>
      <c r="G26" s="157"/>
      <c r="H26" s="157"/>
      <c r="I26" s="157"/>
      <c r="J26" s="189"/>
      <c r="K26" s="221"/>
      <c r="L26" s="189"/>
      <c r="M26" s="189"/>
      <c r="N26" s="189"/>
      <c r="O26" s="221"/>
      <c r="P26" s="189"/>
      <c r="Q26" s="230"/>
      <c r="R26" s="221"/>
      <c r="S26" s="189"/>
      <c r="T26" s="189"/>
      <c r="U26" s="189"/>
      <c r="V26" s="189"/>
      <c r="W26" s="195"/>
      <c r="X26" s="221"/>
      <c r="Y26" s="221"/>
      <c r="Z26" s="189"/>
      <c r="AA26" s="233"/>
      <c r="AB26" s="189"/>
      <c r="AC26" s="189"/>
      <c r="AD26" s="189"/>
      <c r="AE26" s="245"/>
      <c r="AF26" s="221"/>
      <c r="AG26" s="221"/>
      <c r="AH26" s="189"/>
      <c r="AI26" s="233"/>
      <c r="AJ26" s="189"/>
      <c r="AK26" s="236"/>
      <c r="AL26" s="38"/>
      <c r="AM26" s="27" t="s">
        <v>16</v>
      </c>
      <c r="AN26" s="28"/>
      <c r="AO26" s="28"/>
      <c r="AP26" s="29"/>
      <c r="AQ26" s="212">
        <f>SUM(AQ24:AR25)</f>
        <v>0</v>
      </c>
      <c r="AR26" s="213"/>
      <c r="AS26" s="30" t="s">
        <v>10</v>
      </c>
      <c r="AT26" s="205" t="s">
        <v>19</v>
      </c>
      <c r="AU26" s="206"/>
      <c r="AV26" s="207"/>
      <c r="AW26" s="16"/>
    </row>
    <row r="27" spans="1:50" s="2" customFormat="1" ht="15.9" customHeight="1" thickBot="1" x14ac:dyDescent="0.25">
      <c r="A27" s="176"/>
      <c r="B27" s="156"/>
      <c r="C27" s="157"/>
      <c r="D27" s="157"/>
      <c r="E27" s="157"/>
      <c r="F27" s="157"/>
      <c r="G27" s="157"/>
      <c r="H27" s="157"/>
      <c r="I27" s="157"/>
      <c r="J27" s="189"/>
      <c r="K27" s="221"/>
      <c r="L27" s="189"/>
      <c r="M27" s="189"/>
      <c r="N27" s="189"/>
      <c r="O27" s="221"/>
      <c r="P27" s="189"/>
      <c r="Q27" s="230"/>
      <c r="R27" s="221"/>
      <c r="S27" s="189"/>
      <c r="T27" s="189"/>
      <c r="U27" s="189"/>
      <c r="V27" s="189"/>
      <c r="W27" s="195"/>
      <c r="X27" s="221"/>
      <c r="Y27" s="221"/>
      <c r="Z27" s="189"/>
      <c r="AA27" s="233"/>
      <c r="AB27" s="189"/>
      <c r="AC27" s="189"/>
      <c r="AD27" s="189"/>
      <c r="AE27" s="245"/>
      <c r="AF27" s="221"/>
      <c r="AG27" s="221"/>
      <c r="AH27" s="189"/>
      <c r="AI27" s="233"/>
      <c r="AJ27" s="189"/>
      <c r="AK27" s="236"/>
      <c r="AL27" s="38"/>
      <c r="AM27" s="32" t="s">
        <v>15</v>
      </c>
      <c r="AN27" s="33"/>
      <c r="AO27" s="33"/>
      <c r="AP27" s="34"/>
      <c r="AQ27" s="208">
        <f>COUNT(J22:AK22)</f>
        <v>0</v>
      </c>
      <c r="AR27" s="209"/>
      <c r="AS27" s="35" t="s">
        <v>10</v>
      </c>
      <c r="AT27" s="210" t="e">
        <f>(AQ26/AQ27)*100</f>
        <v>#DIV/0!</v>
      </c>
      <c r="AU27" s="211"/>
      <c r="AV27" s="75" t="s">
        <v>20</v>
      </c>
      <c r="AW27" s="16"/>
    </row>
    <row r="28" spans="1:50" s="2" customFormat="1" ht="18" customHeight="1" thickTop="1" x14ac:dyDescent="0.2">
      <c r="A28" s="176"/>
      <c r="B28" s="156"/>
      <c r="C28" s="157"/>
      <c r="D28" s="157"/>
      <c r="E28" s="157"/>
      <c r="F28" s="157"/>
      <c r="G28" s="157"/>
      <c r="H28" s="157"/>
      <c r="I28" s="157"/>
      <c r="J28" s="189"/>
      <c r="K28" s="221"/>
      <c r="L28" s="189"/>
      <c r="M28" s="189"/>
      <c r="N28" s="189"/>
      <c r="O28" s="221"/>
      <c r="P28" s="189"/>
      <c r="Q28" s="230"/>
      <c r="R28" s="221"/>
      <c r="S28" s="189"/>
      <c r="T28" s="189"/>
      <c r="U28" s="189"/>
      <c r="V28" s="189"/>
      <c r="W28" s="195"/>
      <c r="X28" s="221"/>
      <c r="Y28" s="221"/>
      <c r="Z28" s="189"/>
      <c r="AA28" s="233"/>
      <c r="AB28" s="189"/>
      <c r="AC28" s="189"/>
      <c r="AD28" s="189"/>
      <c r="AE28" s="245"/>
      <c r="AF28" s="221"/>
      <c r="AG28" s="221"/>
      <c r="AH28" s="189"/>
      <c r="AI28" s="233"/>
      <c r="AJ28" s="189"/>
      <c r="AK28" s="236"/>
      <c r="AL28" s="53" t="s">
        <v>45</v>
      </c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50" ht="15.9" customHeight="1" x14ac:dyDescent="0.2">
      <c r="A29" s="176"/>
      <c r="B29" s="156"/>
      <c r="C29" s="157"/>
      <c r="D29" s="157"/>
      <c r="E29" s="157"/>
      <c r="F29" s="157"/>
      <c r="G29" s="157"/>
      <c r="H29" s="157"/>
      <c r="I29" s="157"/>
      <c r="J29" s="189"/>
      <c r="K29" s="221"/>
      <c r="L29" s="189"/>
      <c r="M29" s="189"/>
      <c r="N29" s="189"/>
      <c r="O29" s="221"/>
      <c r="P29" s="189"/>
      <c r="Q29" s="230"/>
      <c r="R29" s="221"/>
      <c r="S29" s="189"/>
      <c r="T29" s="189"/>
      <c r="U29" s="189"/>
      <c r="V29" s="189"/>
      <c r="W29" s="195"/>
      <c r="X29" s="221"/>
      <c r="Y29" s="221"/>
      <c r="Z29" s="189"/>
      <c r="AA29" s="233"/>
      <c r="AB29" s="189"/>
      <c r="AC29" s="189"/>
      <c r="AD29" s="189"/>
      <c r="AE29" s="245"/>
      <c r="AF29" s="221"/>
      <c r="AG29" s="221"/>
      <c r="AH29" s="189"/>
      <c r="AI29" s="233"/>
      <c r="AJ29" s="189"/>
      <c r="AK29" s="236"/>
      <c r="AL29" s="38"/>
      <c r="AM29" s="11" t="s">
        <v>62</v>
      </c>
      <c r="AN29" s="12"/>
      <c r="AO29" s="12"/>
      <c r="AP29" s="13"/>
      <c r="AQ29" s="151">
        <f>COUNTIF(J24:AK24,"□")</f>
        <v>0</v>
      </c>
      <c r="AR29" s="152"/>
      <c r="AS29" s="14" t="s">
        <v>0</v>
      </c>
      <c r="AT29" s="16"/>
      <c r="AU29" s="16"/>
      <c r="AV29" s="16"/>
      <c r="AW29" s="16"/>
    </row>
    <row r="30" spans="1:50" ht="15.9" customHeight="1" thickBot="1" x14ac:dyDescent="0.25">
      <c r="A30" s="176"/>
      <c r="B30" s="156"/>
      <c r="C30" s="157"/>
      <c r="D30" s="157"/>
      <c r="E30" s="157"/>
      <c r="F30" s="157"/>
      <c r="G30" s="157"/>
      <c r="H30" s="157"/>
      <c r="I30" s="157"/>
      <c r="J30" s="189"/>
      <c r="K30" s="221"/>
      <c r="L30" s="189"/>
      <c r="M30" s="189"/>
      <c r="N30" s="189"/>
      <c r="O30" s="221"/>
      <c r="P30" s="189"/>
      <c r="Q30" s="230"/>
      <c r="R30" s="221"/>
      <c r="S30" s="189"/>
      <c r="T30" s="189"/>
      <c r="U30" s="189"/>
      <c r="V30" s="189"/>
      <c r="W30" s="195"/>
      <c r="X30" s="221"/>
      <c r="Y30" s="221"/>
      <c r="Z30" s="189"/>
      <c r="AA30" s="233"/>
      <c r="AB30" s="189"/>
      <c r="AC30" s="189"/>
      <c r="AD30" s="189"/>
      <c r="AE30" s="245"/>
      <c r="AF30" s="221"/>
      <c r="AG30" s="221"/>
      <c r="AH30" s="189"/>
      <c r="AI30" s="233"/>
      <c r="AJ30" s="189"/>
      <c r="AK30" s="236"/>
      <c r="AL30" s="38"/>
      <c r="AM30" s="23" t="s">
        <v>63</v>
      </c>
      <c r="AN30" s="24"/>
      <c r="AO30" s="24"/>
      <c r="AP30" s="25"/>
      <c r="AQ30" s="208">
        <f>COUNTIF(J24:AK24,"■")</f>
        <v>0</v>
      </c>
      <c r="AR30" s="209"/>
      <c r="AS30" s="26" t="s">
        <v>0</v>
      </c>
      <c r="AT30" s="16"/>
      <c r="AU30" s="16"/>
      <c r="AV30" s="16"/>
      <c r="AW30" s="16"/>
    </row>
    <row r="31" spans="1:50" ht="15.9" customHeight="1" thickTop="1" x14ac:dyDescent="0.2">
      <c r="A31" s="176"/>
      <c r="B31" s="156"/>
      <c r="C31" s="157"/>
      <c r="D31" s="157"/>
      <c r="E31" s="157"/>
      <c r="F31" s="157"/>
      <c r="G31" s="157"/>
      <c r="H31" s="157"/>
      <c r="I31" s="157"/>
      <c r="J31" s="189"/>
      <c r="K31" s="221"/>
      <c r="L31" s="189"/>
      <c r="M31" s="189"/>
      <c r="N31" s="189"/>
      <c r="O31" s="221"/>
      <c r="P31" s="189"/>
      <c r="Q31" s="230"/>
      <c r="R31" s="221"/>
      <c r="S31" s="189"/>
      <c r="T31" s="189"/>
      <c r="U31" s="189"/>
      <c r="V31" s="189"/>
      <c r="W31" s="195"/>
      <c r="X31" s="221"/>
      <c r="Y31" s="221"/>
      <c r="Z31" s="189"/>
      <c r="AA31" s="233"/>
      <c r="AB31" s="189"/>
      <c r="AC31" s="189"/>
      <c r="AD31" s="189"/>
      <c r="AE31" s="245"/>
      <c r="AF31" s="221"/>
      <c r="AG31" s="221"/>
      <c r="AH31" s="189"/>
      <c r="AI31" s="233"/>
      <c r="AJ31" s="189"/>
      <c r="AK31" s="236"/>
      <c r="AL31" s="38"/>
      <c r="AM31" s="27" t="s">
        <v>16</v>
      </c>
      <c r="AN31" s="28"/>
      <c r="AO31" s="28"/>
      <c r="AP31" s="29"/>
      <c r="AQ31" s="212">
        <f>SUM(AQ29:AR30)</f>
        <v>0</v>
      </c>
      <c r="AR31" s="213"/>
      <c r="AS31" s="30" t="s">
        <v>10</v>
      </c>
      <c r="AT31" s="214" t="s">
        <v>19</v>
      </c>
      <c r="AU31" s="215"/>
      <c r="AV31" s="216"/>
      <c r="AW31" s="16"/>
    </row>
    <row r="32" spans="1:50" ht="15.9" customHeight="1" thickBot="1" x14ac:dyDescent="0.25">
      <c r="A32" s="177"/>
      <c r="B32" s="159"/>
      <c r="C32" s="160"/>
      <c r="D32" s="160"/>
      <c r="E32" s="160"/>
      <c r="F32" s="160"/>
      <c r="G32" s="160"/>
      <c r="H32" s="160"/>
      <c r="I32" s="160"/>
      <c r="J32" s="190"/>
      <c r="K32" s="222"/>
      <c r="L32" s="190"/>
      <c r="M32" s="190"/>
      <c r="N32" s="190"/>
      <c r="O32" s="222"/>
      <c r="P32" s="190"/>
      <c r="Q32" s="231"/>
      <c r="R32" s="222"/>
      <c r="S32" s="190"/>
      <c r="T32" s="190"/>
      <c r="U32" s="190"/>
      <c r="V32" s="190"/>
      <c r="W32" s="196"/>
      <c r="X32" s="222"/>
      <c r="Y32" s="222"/>
      <c r="Z32" s="190"/>
      <c r="AA32" s="234"/>
      <c r="AB32" s="190"/>
      <c r="AC32" s="190"/>
      <c r="AD32" s="190"/>
      <c r="AE32" s="246"/>
      <c r="AF32" s="222"/>
      <c r="AG32" s="222"/>
      <c r="AH32" s="190"/>
      <c r="AI32" s="234"/>
      <c r="AJ32" s="190"/>
      <c r="AK32" s="237"/>
      <c r="AL32" s="38"/>
      <c r="AM32" s="32" t="s">
        <v>15</v>
      </c>
      <c r="AN32" s="33"/>
      <c r="AO32" s="33"/>
      <c r="AP32" s="34"/>
      <c r="AQ32" s="208">
        <f>COUNT(J22:AK22)</f>
        <v>0</v>
      </c>
      <c r="AR32" s="209"/>
      <c r="AS32" s="35" t="s">
        <v>10</v>
      </c>
      <c r="AT32" s="203" t="e">
        <f>(AQ31/AQ32)*100</f>
        <v>#DIV/0!</v>
      </c>
      <c r="AU32" s="204"/>
      <c r="AV32" s="76" t="s">
        <v>20</v>
      </c>
      <c r="AW32" s="16"/>
    </row>
    <row r="33" spans="1:53" ht="15.9" customHeight="1" thickTop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 t="s">
        <v>50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53" ht="15.9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8"/>
      <c r="J34" s="89"/>
      <c r="K34" s="8" t="s">
        <v>8</v>
      </c>
      <c r="L34" s="150">
        <f>L6+8</f>
        <v>57</v>
      </c>
      <c r="M34" s="150"/>
      <c r="N34" s="150"/>
      <c r="O34" s="8" t="s">
        <v>9</v>
      </c>
      <c r="P34" s="57"/>
      <c r="Q34" s="8"/>
      <c r="R34" s="8" t="s">
        <v>8</v>
      </c>
      <c r="S34" s="150">
        <f>L6+9</f>
        <v>58</v>
      </c>
      <c r="T34" s="150"/>
      <c r="U34" s="150"/>
      <c r="V34" s="8" t="s">
        <v>9</v>
      </c>
      <c r="W34" s="8"/>
      <c r="X34" s="89"/>
      <c r="Y34" s="8" t="s">
        <v>8</v>
      </c>
      <c r="Z34" s="150">
        <f>L6+10</f>
        <v>59</v>
      </c>
      <c r="AA34" s="150"/>
      <c r="AB34" s="150"/>
      <c r="AC34" s="8" t="s">
        <v>9</v>
      </c>
      <c r="AD34" s="57"/>
      <c r="AE34" s="8"/>
      <c r="AF34" s="8" t="s">
        <v>8</v>
      </c>
      <c r="AG34" s="150">
        <f>L6+11</f>
        <v>60</v>
      </c>
      <c r="AH34" s="150"/>
      <c r="AI34" s="150"/>
      <c r="AJ34" s="8" t="s">
        <v>9</v>
      </c>
      <c r="AK34" s="57"/>
      <c r="AL34" s="4"/>
      <c r="AM34" s="22" t="s">
        <v>11</v>
      </c>
      <c r="AN34" s="168">
        <f>L34</f>
        <v>57</v>
      </c>
      <c r="AO34" s="168"/>
      <c r="AP34" s="69" t="s">
        <v>12</v>
      </c>
      <c r="AQ34" s="10" t="s">
        <v>13</v>
      </c>
      <c r="AR34" s="22" t="s">
        <v>11</v>
      </c>
      <c r="AS34" s="168">
        <f>AG34</f>
        <v>60</v>
      </c>
      <c r="AT34" s="168"/>
      <c r="AU34" s="9" t="s">
        <v>12</v>
      </c>
      <c r="AV34" s="9"/>
      <c r="AW34" s="3"/>
    </row>
    <row r="35" spans="1:53" ht="15.9" customHeight="1" x14ac:dyDescent="0.2">
      <c r="A35" s="147" t="s">
        <v>47</v>
      </c>
      <c r="B35" s="148"/>
      <c r="C35" s="148"/>
      <c r="D35" s="148"/>
      <c r="E35" s="148"/>
      <c r="F35" s="148"/>
      <c r="G35" s="148"/>
      <c r="H35" s="148"/>
      <c r="I35" s="148"/>
      <c r="J35" s="90" t="b">
        <f>IF(AK21="月","火",IF(AK21="火","水",IF(AK21="水","木",IF(AK21="木","金",IF(AK21="金","土",IF(AK21="土","日",IF(AK21="日","月")))))))</f>
        <v>0</v>
      </c>
      <c r="K35" s="86" t="b">
        <f>IF(J35="月","火",IF(J35="火","水",IF(J35="水","木",IF(J35="木","金",IF(J35="金","土",IF(J35="土","日",IF(J35="日","月")))))))</f>
        <v>0</v>
      </c>
      <c r="L35" s="86" t="b">
        <f t="shared" ref="L35:AK35" si="2">IF(K35="月","火",IF(K35="火","水",IF(K35="水","木",IF(K35="木","金",IF(K35="金","土",IF(K35="土","日",IF(K35="日","月")))))))</f>
        <v>0</v>
      </c>
      <c r="M35" s="86" t="b">
        <f t="shared" si="2"/>
        <v>0</v>
      </c>
      <c r="N35" s="86" t="b">
        <f t="shared" si="2"/>
        <v>0</v>
      </c>
      <c r="O35" s="86" t="b">
        <f t="shared" si="2"/>
        <v>0</v>
      </c>
      <c r="P35" s="86" t="b">
        <f t="shared" si="2"/>
        <v>0</v>
      </c>
      <c r="Q35" s="86" t="b">
        <f t="shared" si="2"/>
        <v>0</v>
      </c>
      <c r="R35" s="86" t="b">
        <f t="shared" si="2"/>
        <v>0</v>
      </c>
      <c r="S35" s="86" t="b">
        <f t="shared" si="2"/>
        <v>0</v>
      </c>
      <c r="T35" s="86" t="b">
        <f t="shared" si="2"/>
        <v>0</v>
      </c>
      <c r="U35" s="86" t="b">
        <f t="shared" si="2"/>
        <v>0</v>
      </c>
      <c r="V35" s="86" t="b">
        <f t="shared" si="2"/>
        <v>0</v>
      </c>
      <c r="W35" s="87" t="b">
        <f t="shared" si="2"/>
        <v>0</v>
      </c>
      <c r="X35" s="90" t="b">
        <f t="shared" si="2"/>
        <v>0</v>
      </c>
      <c r="Y35" s="86" t="b">
        <f t="shared" si="2"/>
        <v>0</v>
      </c>
      <c r="Z35" s="86" t="b">
        <f t="shared" si="2"/>
        <v>0</v>
      </c>
      <c r="AA35" s="86" t="b">
        <f t="shared" si="2"/>
        <v>0</v>
      </c>
      <c r="AB35" s="86" t="b">
        <f t="shared" si="2"/>
        <v>0</v>
      </c>
      <c r="AC35" s="86" t="b">
        <f t="shared" si="2"/>
        <v>0</v>
      </c>
      <c r="AD35" s="86" t="b">
        <f t="shared" si="2"/>
        <v>0</v>
      </c>
      <c r="AE35" s="86" t="b">
        <f t="shared" si="2"/>
        <v>0</v>
      </c>
      <c r="AF35" s="86" t="b">
        <f t="shared" si="2"/>
        <v>0</v>
      </c>
      <c r="AG35" s="86" t="b">
        <f t="shared" si="2"/>
        <v>0</v>
      </c>
      <c r="AH35" s="86" t="b">
        <f t="shared" si="2"/>
        <v>0</v>
      </c>
      <c r="AI35" s="86" t="b">
        <f t="shared" si="2"/>
        <v>0</v>
      </c>
      <c r="AJ35" s="86" t="b">
        <f t="shared" si="2"/>
        <v>0</v>
      </c>
      <c r="AK35" s="86" t="b">
        <f t="shared" si="2"/>
        <v>0</v>
      </c>
      <c r="AL35" s="4"/>
      <c r="AM35" s="168" t="s">
        <v>14</v>
      </c>
      <c r="AN35" s="168"/>
      <c r="AO35" s="168"/>
      <c r="AP35" s="168"/>
      <c r="AQ35" s="168"/>
      <c r="AR35" s="168"/>
      <c r="AS35" s="168"/>
      <c r="AT35" s="168"/>
      <c r="AU35" s="168"/>
      <c r="AV35" s="168"/>
      <c r="AW35" s="3"/>
    </row>
    <row r="36" spans="1:53" s="2" customFormat="1" ht="15.9" customHeight="1" thickBot="1" x14ac:dyDescent="0.25">
      <c r="A36" s="169" t="s">
        <v>48</v>
      </c>
      <c r="B36" s="170"/>
      <c r="C36" s="170"/>
      <c r="D36" s="170"/>
      <c r="E36" s="170"/>
      <c r="F36" s="170"/>
      <c r="G36" s="170"/>
      <c r="H36" s="170"/>
      <c r="I36" s="17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53" ht="15.9" customHeight="1" thickTop="1" x14ac:dyDescent="0.2">
      <c r="A37" s="175" t="s">
        <v>35</v>
      </c>
      <c r="B37" s="178" t="s">
        <v>46</v>
      </c>
      <c r="C37" s="179"/>
      <c r="D37" s="179"/>
      <c r="E37" s="179"/>
      <c r="F37" s="179"/>
      <c r="G37" s="180"/>
      <c r="H37" s="184" t="s">
        <v>1</v>
      </c>
      <c r="I37" s="242"/>
      <c r="J37" s="95"/>
      <c r="K37" s="54"/>
      <c r="L37" s="92"/>
      <c r="M37" s="91"/>
      <c r="N37" s="91"/>
      <c r="O37" s="91"/>
      <c r="P37" s="91"/>
      <c r="Q37" s="79"/>
      <c r="R37" s="54"/>
      <c r="S37" s="45"/>
      <c r="T37" s="47"/>
      <c r="U37" s="47"/>
      <c r="V37" s="47"/>
      <c r="W37" s="97"/>
      <c r="X37" s="97"/>
      <c r="Y37" s="54"/>
      <c r="Z37" s="92"/>
      <c r="AA37" s="91"/>
      <c r="AB37" s="92"/>
      <c r="AC37" s="92"/>
      <c r="AD37" s="92"/>
      <c r="AE37" s="46"/>
      <c r="AF37" s="54"/>
      <c r="AG37" s="45"/>
      <c r="AH37" s="45"/>
      <c r="AI37" s="45"/>
      <c r="AJ37" s="45"/>
      <c r="AK37" s="48"/>
      <c r="AL37" s="49" t="s">
        <v>44</v>
      </c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53" ht="15.9" customHeight="1" x14ac:dyDescent="0.2">
      <c r="A38" s="176"/>
      <c r="B38" s="181"/>
      <c r="C38" s="182"/>
      <c r="D38" s="182"/>
      <c r="E38" s="182"/>
      <c r="F38" s="182"/>
      <c r="G38" s="183"/>
      <c r="H38" s="186" t="s">
        <v>2</v>
      </c>
      <c r="I38" s="243"/>
      <c r="J38" s="96"/>
      <c r="K38" s="39"/>
      <c r="L38" s="94"/>
      <c r="M38" s="93"/>
      <c r="N38" s="93"/>
      <c r="O38" s="93"/>
      <c r="P38" s="93"/>
      <c r="Q38" s="80"/>
      <c r="R38" s="39"/>
      <c r="S38" s="17"/>
      <c r="T38" s="36"/>
      <c r="U38" s="36"/>
      <c r="V38" s="36"/>
      <c r="W38" s="98"/>
      <c r="X38" s="98"/>
      <c r="Y38" s="39"/>
      <c r="Z38" s="94"/>
      <c r="AA38" s="93"/>
      <c r="AB38" s="94"/>
      <c r="AC38" s="94"/>
      <c r="AD38" s="94"/>
      <c r="AE38" s="18"/>
      <c r="AF38" s="39"/>
      <c r="AG38" s="17"/>
      <c r="AH38" s="17"/>
      <c r="AI38" s="17"/>
      <c r="AJ38" s="17"/>
      <c r="AK38" s="19"/>
      <c r="AL38" s="38"/>
      <c r="AM38" s="50" t="s">
        <v>62</v>
      </c>
      <c r="AN38" s="51"/>
      <c r="AO38" s="51"/>
      <c r="AP38" s="52"/>
      <c r="AQ38" s="151">
        <f>COUNTIF(J37:AK37,"□")</f>
        <v>0</v>
      </c>
      <c r="AR38" s="152"/>
      <c r="AS38" s="14" t="s">
        <v>0</v>
      </c>
      <c r="AT38" s="16"/>
      <c r="AU38" s="16"/>
      <c r="AV38" s="16"/>
      <c r="AW38" s="16"/>
    </row>
    <row r="39" spans="1:53" ht="15.9" customHeight="1" thickBot="1" x14ac:dyDescent="0.25">
      <c r="A39" s="176"/>
      <c r="B39" s="153" t="s">
        <v>3</v>
      </c>
      <c r="C39" s="154"/>
      <c r="D39" s="154"/>
      <c r="E39" s="154"/>
      <c r="F39" s="154"/>
      <c r="G39" s="154"/>
      <c r="H39" s="154"/>
      <c r="I39" s="154"/>
      <c r="J39" s="188"/>
      <c r="K39" s="217"/>
      <c r="L39" s="188"/>
      <c r="M39" s="188"/>
      <c r="N39" s="188"/>
      <c r="O39" s="188"/>
      <c r="P39" s="188"/>
      <c r="Q39" s="226"/>
      <c r="R39" s="188"/>
      <c r="S39" s="188"/>
      <c r="T39" s="220"/>
      <c r="U39" s="220"/>
      <c r="V39" s="220"/>
      <c r="W39" s="194"/>
      <c r="X39" s="188"/>
      <c r="Y39" s="188"/>
      <c r="Z39" s="188"/>
      <c r="AA39" s="191"/>
      <c r="AB39" s="165"/>
      <c r="AC39" s="172"/>
      <c r="AD39" s="188"/>
      <c r="AE39" s="247"/>
      <c r="AF39" s="217"/>
      <c r="AG39" s="188"/>
      <c r="AH39" s="188"/>
      <c r="AI39" s="188"/>
      <c r="AJ39" s="188"/>
      <c r="AK39" s="188"/>
      <c r="AL39" s="38"/>
      <c r="AM39" s="59" t="s">
        <v>63</v>
      </c>
      <c r="AN39" s="60"/>
      <c r="AO39" s="60"/>
      <c r="AP39" s="61"/>
      <c r="AQ39" s="208">
        <f>COUNTIF(J37:AK37,"■")</f>
        <v>0</v>
      </c>
      <c r="AR39" s="209"/>
      <c r="AS39" s="26" t="s">
        <v>0</v>
      </c>
      <c r="AT39" s="16"/>
      <c r="AU39" s="16"/>
      <c r="AV39" s="16"/>
      <c r="AW39" s="16"/>
    </row>
    <row r="40" spans="1:53" ht="15.9" customHeight="1" thickTop="1" x14ac:dyDescent="0.2">
      <c r="A40" s="176"/>
      <c r="B40" s="156"/>
      <c r="C40" s="157"/>
      <c r="D40" s="157"/>
      <c r="E40" s="157"/>
      <c r="F40" s="157"/>
      <c r="G40" s="157"/>
      <c r="H40" s="157"/>
      <c r="I40" s="157"/>
      <c r="J40" s="189"/>
      <c r="K40" s="218"/>
      <c r="L40" s="189"/>
      <c r="M40" s="189"/>
      <c r="N40" s="189"/>
      <c r="O40" s="189"/>
      <c r="P40" s="189"/>
      <c r="Q40" s="227"/>
      <c r="R40" s="189"/>
      <c r="S40" s="189"/>
      <c r="T40" s="221"/>
      <c r="U40" s="221"/>
      <c r="V40" s="221"/>
      <c r="W40" s="195"/>
      <c r="X40" s="189"/>
      <c r="Y40" s="189"/>
      <c r="Z40" s="189"/>
      <c r="AA40" s="192"/>
      <c r="AB40" s="166"/>
      <c r="AC40" s="173"/>
      <c r="AD40" s="189"/>
      <c r="AE40" s="248"/>
      <c r="AF40" s="218"/>
      <c r="AG40" s="189"/>
      <c r="AH40" s="189"/>
      <c r="AI40" s="189"/>
      <c r="AJ40" s="189"/>
      <c r="AK40" s="189"/>
      <c r="AL40" s="38"/>
      <c r="AM40" s="27" t="s">
        <v>16</v>
      </c>
      <c r="AN40" s="28"/>
      <c r="AO40" s="28"/>
      <c r="AP40" s="29"/>
      <c r="AQ40" s="212">
        <f>SUM(AQ38:AR39)</f>
        <v>0</v>
      </c>
      <c r="AR40" s="213"/>
      <c r="AS40" s="30" t="s">
        <v>10</v>
      </c>
      <c r="AT40" s="205" t="s">
        <v>19</v>
      </c>
      <c r="AU40" s="206"/>
      <c r="AV40" s="207"/>
      <c r="AW40" s="16"/>
      <c r="AX40" s="6" t="s">
        <v>34</v>
      </c>
    </row>
    <row r="41" spans="1:53" ht="15.9" customHeight="1" thickBot="1" x14ac:dyDescent="0.25">
      <c r="A41" s="176"/>
      <c r="B41" s="156"/>
      <c r="C41" s="157"/>
      <c r="D41" s="157"/>
      <c r="E41" s="157"/>
      <c r="F41" s="157"/>
      <c r="G41" s="157"/>
      <c r="H41" s="157"/>
      <c r="I41" s="157"/>
      <c r="J41" s="189"/>
      <c r="K41" s="218"/>
      <c r="L41" s="189"/>
      <c r="M41" s="189"/>
      <c r="N41" s="189"/>
      <c r="O41" s="189"/>
      <c r="P41" s="189"/>
      <c r="Q41" s="227"/>
      <c r="R41" s="189"/>
      <c r="S41" s="189"/>
      <c r="T41" s="221"/>
      <c r="U41" s="221"/>
      <c r="V41" s="221"/>
      <c r="W41" s="195"/>
      <c r="X41" s="189"/>
      <c r="Y41" s="189"/>
      <c r="Z41" s="189"/>
      <c r="AA41" s="192"/>
      <c r="AB41" s="166"/>
      <c r="AC41" s="173"/>
      <c r="AD41" s="189"/>
      <c r="AE41" s="248"/>
      <c r="AF41" s="218"/>
      <c r="AG41" s="189"/>
      <c r="AH41" s="189"/>
      <c r="AI41" s="189"/>
      <c r="AJ41" s="189"/>
      <c r="AK41" s="189"/>
      <c r="AL41" s="38"/>
      <c r="AM41" s="32" t="s">
        <v>15</v>
      </c>
      <c r="AN41" s="33"/>
      <c r="AO41" s="33"/>
      <c r="AP41" s="34"/>
      <c r="AQ41" s="208">
        <f>COUNT(J36:AK36)</f>
        <v>0</v>
      </c>
      <c r="AR41" s="209"/>
      <c r="AS41" s="35" t="s">
        <v>10</v>
      </c>
      <c r="AT41" s="210" t="e">
        <f>(AQ40/AQ41)*100</f>
        <v>#DIV/0!</v>
      </c>
      <c r="AU41" s="211"/>
      <c r="AV41" s="75" t="s">
        <v>20</v>
      </c>
      <c r="AW41" s="16"/>
      <c r="AX41" s="5" t="s">
        <v>29</v>
      </c>
    </row>
    <row r="42" spans="1:53" ht="15.9" customHeight="1" thickTop="1" x14ac:dyDescent="0.2">
      <c r="A42" s="176"/>
      <c r="B42" s="156"/>
      <c r="C42" s="157"/>
      <c r="D42" s="157"/>
      <c r="E42" s="157"/>
      <c r="F42" s="157"/>
      <c r="G42" s="157"/>
      <c r="H42" s="157"/>
      <c r="I42" s="157"/>
      <c r="J42" s="189"/>
      <c r="K42" s="218"/>
      <c r="L42" s="189"/>
      <c r="M42" s="189"/>
      <c r="N42" s="189"/>
      <c r="O42" s="189"/>
      <c r="P42" s="189"/>
      <c r="Q42" s="227"/>
      <c r="R42" s="189"/>
      <c r="S42" s="189"/>
      <c r="T42" s="221"/>
      <c r="U42" s="221"/>
      <c r="V42" s="221"/>
      <c r="W42" s="195"/>
      <c r="X42" s="189"/>
      <c r="Y42" s="189"/>
      <c r="Z42" s="189"/>
      <c r="AA42" s="192"/>
      <c r="AB42" s="166"/>
      <c r="AC42" s="173"/>
      <c r="AD42" s="189"/>
      <c r="AE42" s="248"/>
      <c r="AF42" s="218"/>
      <c r="AG42" s="189"/>
      <c r="AH42" s="189"/>
      <c r="AI42" s="189"/>
      <c r="AJ42" s="189"/>
      <c r="AK42" s="189"/>
      <c r="AL42" s="53" t="s">
        <v>45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5" t="s">
        <v>31</v>
      </c>
    </row>
    <row r="43" spans="1:53" ht="15.9" customHeight="1" x14ac:dyDescent="0.2">
      <c r="A43" s="176"/>
      <c r="B43" s="156"/>
      <c r="C43" s="157"/>
      <c r="D43" s="157"/>
      <c r="E43" s="157"/>
      <c r="F43" s="157"/>
      <c r="G43" s="157"/>
      <c r="H43" s="157"/>
      <c r="I43" s="157"/>
      <c r="J43" s="189"/>
      <c r="K43" s="218"/>
      <c r="L43" s="189"/>
      <c r="M43" s="189"/>
      <c r="N43" s="189"/>
      <c r="O43" s="189"/>
      <c r="P43" s="189"/>
      <c r="Q43" s="227"/>
      <c r="R43" s="189"/>
      <c r="S43" s="189"/>
      <c r="T43" s="221"/>
      <c r="U43" s="221"/>
      <c r="V43" s="221"/>
      <c r="W43" s="195"/>
      <c r="X43" s="189"/>
      <c r="Y43" s="189"/>
      <c r="Z43" s="189"/>
      <c r="AA43" s="192"/>
      <c r="AB43" s="166"/>
      <c r="AC43" s="173"/>
      <c r="AD43" s="189"/>
      <c r="AE43" s="248"/>
      <c r="AF43" s="218"/>
      <c r="AG43" s="189"/>
      <c r="AH43" s="189"/>
      <c r="AI43" s="189"/>
      <c r="AJ43" s="189"/>
      <c r="AK43" s="189"/>
      <c r="AL43" s="38"/>
      <c r="AM43" s="11" t="s">
        <v>62</v>
      </c>
      <c r="AN43" s="12"/>
      <c r="AO43" s="12"/>
      <c r="AP43" s="13"/>
      <c r="AQ43" s="151">
        <f>COUNTIF(J38:P38,"□")</f>
        <v>0</v>
      </c>
      <c r="AR43" s="152"/>
      <c r="AS43" s="14" t="s">
        <v>0</v>
      </c>
      <c r="AT43" s="16"/>
      <c r="AU43" s="16"/>
      <c r="AV43" s="16"/>
      <c r="AW43" s="16"/>
      <c r="AX43" s="15" t="s">
        <v>28</v>
      </c>
      <c r="AY43" s="5"/>
      <c r="AZ43" s="5"/>
      <c r="BA43" s="5"/>
    </row>
    <row r="44" spans="1:53" ht="15.9" customHeight="1" thickBot="1" x14ac:dyDescent="0.25">
      <c r="A44" s="176"/>
      <c r="B44" s="156"/>
      <c r="C44" s="157"/>
      <c r="D44" s="157"/>
      <c r="E44" s="157"/>
      <c r="F44" s="157"/>
      <c r="G44" s="157"/>
      <c r="H44" s="157"/>
      <c r="I44" s="157"/>
      <c r="J44" s="189"/>
      <c r="K44" s="218"/>
      <c r="L44" s="189"/>
      <c r="M44" s="189"/>
      <c r="N44" s="189"/>
      <c r="O44" s="189"/>
      <c r="P44" s="189"/>
      <c r="Q44" s="227"/>
      <c r="R44" s="189"/>
      <c r="S44" s="189"/>
      <c r="T44" s="221"/>
      <c r="U44" s="221"/>
      <c r="V44" s="221"/>
      <c r="W44" s="195"/>
      <c r="X44" s="189"/>
      <c r="Y44" s="189"/>
      <c r="Z44" s="189"/>
      <c r="AA44" s="192"/>
      <c r="AB44" s="166"/>
      <c r="AC44" s="173"/>
      <c r="AD44" s="189"/>
      <c r="AE44" s="248"/>
      <c r="AF44" s="218"/>
      <c r="AG44" s="189"/>
      <c r="AH44" s="189"/>
      <c r="AI44" s="189"/>
      <c r="AJ44" s="189"/>
      <c r="AK44" s="189"/>
      <c r="AL44" s="38"/>
      <c r="AM44" s="23" t="s">
        <v>63</v>
      </c>
      <c r="AN44" s="24"/>
      <c r="AO44" s="24"/>
      <c r="AP44" s="25"/>
      <c r="AQ44" s="208">
        <f>COUNTIF(J38:AK38,"■")</f>
        <v>0</v>
      </c>
      <c r="AR44" s="209"/>
      <c r="AS44" s="26" t="s">
        <v>0</v>
      </c>
      <c r="AT44" s="16"/>
      <c r="AU44" s="16"/>
      <c r="AV44" s="16"/>
      <c r="AW44" s="16"/>
      <c r="AX44" s="15" t="s">
        <v>32</v>
      </c>
      <c r="AY44" s="15"/>
      <c r="AZ44" s="15"/>
      <c r="BA44" s="15"/>
    </row>
    <row r="45" spans="1:53" ht="15.9" customHeight="1" thickTop="1" x14ac:dyDescent="0.2">
      <c r="A45" s="176"/>
      <c r="B45" s="156"/>
      <c r="C45" s="157"/>
      <c r="D45" s="157"/>
      <c r="E45" s="157"/>
      <c r="F45" s="157"/>
      <c r="G45" s="157"/>
      <c r="H45" s="157"/>
      <c r="I45" s="157"/>
      <c r="J45" s="189"/>
      <c r="K45" s="218"/>
      <c r="L45" s="189"/>
      <c r="M45" s="189"/>
      <c r="N45" s="189"/>
      <c r="O45" s="189"/>
      <c r="P45" s="189"/>
      <c r="Q45" s="227"/>
      <c r="R45" s="189"/>
      <c r="S45" s="189"/>
      <c r="T45" s="221"/>
      <c r="U45" s="221"/>
      <c r="V45" s="221"/>
      <c r="W45" s="195"/>
      <c r="X45" s="189"/>
      <c r="Y45" s="189"/>
      <c r="Z45" s="189"/>
      <c r="AA45" s="192"/>
      <c r="AB45" s="166"/>
      <c r="AC45" s="173"/>
      <c r="AD45" s="189"/>
      <c r="AE45" s="248"/>
      <c r="AF45" s="218"/>
      <c r="AG45" s="189"/>
      <c r="AH45" s="189"/>
      <c r="AI45" s="189"/>
      <c r="AJ45" s="189"/>
      <c r="AK45" s="189"/>
      <c r="AL45" s="38"/>
      <c r="AM45" s="27" t="s">
        <v>16</v>
      </c>
      <c r="AN45" s="28"/>
      <c r="AO45" s="28"/>
      <c r="AP45" s="29"/>
      <c r="AQ45" s="212">
        <f>SUM(AQ43:AR44)</f>
        <v>0</v>
      </c>
      <c r="AR45" s="213"/>
      <c r="AS45" s="30" t="s">
        <v>10</v>
      </c>
      <c r="AT45" s="214" t="s">
        <v>19</v>
      </c>
      <c r="AU45" s="215"/>
      <c r="AV45" s="216"/>
      <c r="AW45" s="16"/>
      <c r="AX45" s="6" t="s">
        <v>30</v>
      </c>
      <c r="AY45" s="16"/>
      <c r="AZ45" s="16"/>
      <c r="BA45" s="16"/>
    </row>
    <row r="46" spans="1:53" ht="15.9" customHeight="1" thickBot="1" x14ac:dyDescent="0.25">
      <c r="A46" s="177"/>
      <c r="B46" s="159"/>
      <c r="C46" s="160"/>
      <c r="D46" s="160"/>
      <c r="E46" s="160"/>
      <c r="F46" s="160"/>
      <c r="G46" s="160"/>
      <c r="H46" s="160"/>
      <c r="I46" s="160"/>
      <c r="J46" s="190"/>
      <c r="K46" s="219"/>
      <c r="L46" s="190"/>
      <c r="M46" s="190"/>
      <c r="N46" s="190"/>
      <c r="O46" s="190"/>
      <c r="P46" s="190"/>
      <c r="Q46" s="228"/>
      <c r="R46" s="190"/>
      <c r="S46" s="190"/>
      <c r="T46" s="222"/>
      <c r="U46" s="222"/>
      <c r="V46" s="222"/>
      <c r="W46" s="196"/>
      <c r="X46" s="190"/>
      <c r="Y46" s="190"/>
      <c r="Z46" s="190"/>
      <c r="AA46" s="193"/>
      <c r="AB46" s="167"/>
      <c r="AC46" s="174"/>
      <c r="AD46" s="190"/>
      <c r="AE46" s="249"/>
      <c r="AF46" s="219"/>
      <c r="AG46" s="190"/>
      <c r="AH46" s="190"/>
      <c r="AI46" s="190"/>
      <c r="AJ46" s="190"/>
      <c r="AK46" s="190"/>
      <c r="AL46" s="38"/>
      <c r="AM46" s="32" t="s">
        <v>15</v>
      </c>
      <c r="AN46" s="33"/>
      <c r="AO46" s="33"/>
      <c r="AP46" s="34"/>
      <c r="AQ46" s="208">
        <f>COUNT(J36:AK36)</f>
        <v>0</v>
      </c>
      <c r="AR46" s="209"/>
      <c r="AS46" s="35" t="s">
        <v>10</v>
      </c>
      <c r="AT46" s="203" t="e">
        <f>(AQ45/AQ46)*100</f>
        <v>#DIV/0!</v>
      </c>
      <c r="AU46" s="204"/>
      <c r="AV46" s="76" t="s">
        <v>20</v>
      </c>
      <c r="AW46" s="16"/>
      <c r="AX46" s="15" t="s">
        <v>33</v>
      </c>
      <c r="AY46" s="15"/>
      <c r="AZ46" s="15"/>
      <c r="BA46" s="6"/>
    </row>
    <row r="47" spans="1:53" ht="15.9" customHeight="1" thickTop="1" x14ac:dyDescent="0.2">
      <c r="A47" s="238" t="s">
        <v>43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53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</sheetData>
  <mergeCells count="177">
    <mergeCell ref="A47:AK47"/>
    <mergeCell ref="AT40:AV40"/>
    <mergeCell ref="AQ41:AR41"/>
    <mergeCell ref="AT41:AU41"/>
    <mergeCell ref="AQ43:AR43"/>
    <mergeCell ref="AQ44:AR44"/>
    <mergeCell ref="AQ45:AR45"/>
    <mergeCell ref="AT45:AV45"/>
    <mergeCell ref="AH39:AH46"/>
    <mergeCell ref="AB39:AB46"/>
    <mergeCell ref="AC39:AC46"/>
    <mergeCell ref="AD39:AD46"/>
    <mergeCell ref="AE39:AE46"/>
    <mergeCell ref="AF39:AF46"/>
    <mergeCell ref="AG39:AG46"/>
    <mergeCell ref="V39:V46"/>
    <mergeCell ref="S39:S46"/>
    <mergeCell ref="T39:T46"/>
    <mergeCell ref="U39:U46"/>
    <mergeCell ref="AT46:AU46"/>
    <mergeCell ref="AI39:AI46"/>
    <mergeCell ref="AJ39:AJ46"/>
    <mergeCell ref="AK39:AK46"/>
    <mergeCell ref="AQ39:AR39"/>
    <mergeCell ref="A37:A46"/>
    <mergeCell ref="B37:G38"/>
    <mergeCell ref="H37:I37"/>
    <mergeCell ref="H38:I38"/>
    <mergeCell ref="AQ38:AR38"/>
    <mergeCell ref="B39:I46"/>
    <mergeCell ref="W39:W46"/>
    <mergeCell ref="X39:X46"/>
    <mergeCell ref="Y39:Y46"/>
    <mergeCell ref="Z39:Z46"/>
    <mergeCell ref="AA39:AA46"/>
    <mergeCell ref="P39:P46"/>
    <mergeCell ref="Q39:Q46"/>
    <mergeCell ref="R39:R46"/>
    <mergeCell ref="AQ40:AR40"/>
    <mergeCell ref="AQ46:AR46"/>
    <mergeCell ref="J39:J46"/>
    <mergeCell ref="K39:K46"/>
    <mergeCell ref="L39:L46"/>
    <mergeCell ref="M39:M46"/>
    <mergeCell ref="N39:N46"/>
    <mergeCell ref="O39:O46"/>
    <mergeCell ref="K25:K32"/>
    <mergeCell ref="L25:L32"/>
    <mergeCell ref="M25:M32"/>
    <mergeCell ref="N25:N32"/>
    <mergeCell ref="O25:O32"/>
    <mergeCell ref="A35:I35"/>
    <mergeCell ref="AM35:AV35"/>
    <mergeCell ref="A36:I36"/>
    <mergeCell ref="AS34:AT34"/>
    <mergeCell ref="AQ26:AR26"/>
    <mergeCell ref="AT26:AV26"/>
    <mergeCell ref="AQ27:AR27"/>
    <mergeCell ref="AT27:AU27"/>
    <mergeCell ref="AQ29:AR29"/>
    <mergeCell ref="AQ30:AR30"/>
    <mergeCell ref="A34:I34"/>
    <mergeCell ref="L34:N34"/>
    <mergeCell ref="S34:U34"/>
    <mergeCell ref="Z34:AB34"/>
    <mergeCell ref="AG34:AI34"/>
    <mergeCell ref="AN34:AO34"/>
    <mergeCell ref="AI25:AI32"/>
    <mergeCell ref="AJ25:AJ32"/>
    <mergeCell ref="AK25:AK32"/>
    <mergeCell ref="AC25:AC32"/>
    <mergeCell ref="AD25:AD32"/>
    <mergeCell ref="AE25:AE32"/>
    <mergeCell ref="AF25:AF32"/>
    <mergeCell ref="Q25:Q32"/>
    <mergeCell ref="R25:R32"/>
    <mergeCell ref="S25:S32"/>
    <mergeCell ref="T25:T32"/>
    <mergeCell ref="U25:U32"/>
    <mergeCell ref="V25:V32"/>
    <mergeCell ref="P25:P32"/>
    <mergeCell ref="A21:I21"/>
    <mergeCell ref="AM21:AV21"/>
    <mergeCell ref="A22:I22"/>
    <mergeCell ref="A23:A32"/>
    <mergeCell ref="B23:G24"/>
    <mergeCell ref="H23:I23"/>
    <mergeCell ref="H24:I24"/>
    <mergeCell ref="AQ24:AR24"/>
    <mergeCell ref="B25:I32"/>
    <mergeCell ref="J25:J32"/>
    <mergeCell ref="AG25:AG32"/>
    <mergeCell ref="AH25:AH32"/>
    <mergeCell ref="W25:W32"/>
    <mergeCell ref="X25:X32"/>
    <mergeCell ref="Y25:Y32"/>
    <mergeCell ref="Z25:Z32"/>
    <mergeCell ref="AA25:AA32"/>
    <mergeCell ref="AB25:AB32"/>
    <mergeCell ref="AQ31:AR31"/>
    <mergeCell ref="AT31:AV31"/>
    <mergeCell ref="AQ32:AR32"/>
    <mergeCell ref="AT32:AU32"/>
    <mergeCell ref="AQ25:AR25"/>
    <mergeCell ref="AT18:AU18"/>
    <mergeCell ref="A20:I20"/>
    <mergeCell ref="L20:N20"/>
    <mergeCell ref="S20:U20"/>
    <mergeCell ref="Z20:AB20"/>
    <mergeCell ref="AG20:AI20"/>
    <mergeCell ref="AN20:AO20"/>
    <mergeCell ref="AS20:AT20"/>
    <mergeCell ref="AH11:AH18"/>
    <mergeCell ref="AI11:AI18"/>
    <mergeCell ref="AT12:AV12"/>
    <mergeCell ref="AQ13:AR13"/>
    <mergeCell ref="AT13:AU13"/>
    <mergeCell ref="AQ15:AR15"/>
    <mergeCell ref="AQ16:AR16"/>
    <mergeCell ref="AQ17:AR17"/>
    <mergeCell ref="AT17:AV17"/>
    <mergeCell ref="AJ11:AJ18"/>
    <mergeCell ref="AK11:AK18"/>
    <mergeCell ref="AQ11:AR11"/>
    <mergeCell ref="AQ12:AR12"/>
    <mergeCell ref="AQ18:AR18"/>
    <mergeCell ref="AB11:AB18"/>
    <mergeCell ref="AC11:AC18"/>
    <mergeCell ref="L11:L18"/>
    <mergeCell ref="M11:M18"/>
    <mergeCell ref="N11:N18"/>
    <mergeCell ref="AD11:AD18"/>
    <mergeCell ref="AE11:AE18"/>
    <mergeCell ref="AF11:AF18"/>
    <mergeCell ref="U11:U18"/>
    <mergeCell ref="AG11:AG18"/>
    <mergeCell ref="V11:V18"/>
    <mergeCell ref="W11:W18"/>
    <mergeCell ref="X11:X18"/>
    <mergeCell ref="Y11:Y18"/>
    <mergeCell ref="Z11:Z18"/>
    <mergeCell ref="AA11:AA18"/>
    <mergeCell ref="AN6:AO6"/>
    <mergeCell ref="AS6:AT6"/>
    <mergeCell ref="A7:I7"/>
    <mergeCell ref="AM7:AV7"/>
    <mergeCell ref="A8:I8"/>
    <mergeCell ref="A9:A18"/>
    <mergeCell ref="B9:G10"/>
    <mergeCell ref="H9:I9"/>
    <mergeCell ref="H10:I10"/>
    <mergeCell ref="AQ10:AR10"/>
    <mergeCell ref="A6:I6"/>
    <mergeCell ref="L6:N6"/>
    <mergeCell ref="S6:U6"/>
    <mergeCell ref="Z6:AB6"/>
    <mergeCell ref="AG6:AI6"/>
    <mergeCell ref="O11:O18"/>
    <mergeCell ref="P11:P18"/>
    <mergeCell ref="Q11:Q18"/>
    <mergeCell ref="R11:R18"/>
    <mergeCell ref="S11:S18"/>
    <mergeCell ref="T11:T18"/>
    <mergeCell ref="B11:I18"/>
    <mergeCell ref="J11:J18"/>
    <mergeCell ref="K11:K18"/>
    <mergeCell ref="A1:Q1"/>
    <mergeCell ref="F2:Q2"/>
    <mergeCell ref="F3:Q3"/>
    <mergeCell ref="R2:S2"/>
    <mergeCell ref="U2:AA2"/>
    <mergeCell ref="AK2:AM2"/>
    <mergeCell ref="AO2:AV2"/>
    <mergeCell ref="AK3:AM3"/>
    <mergeCell ref="B2:D2"/>
    <mergeCell ref="AE2:AG2"/>
    <mergeCell ref="B3:D3"/>
  </mergeCells>
  <phoneticPr fontId="6"/>
  <conditionalFormatting sqref="J7:AK7">
    <cfRule type="containsText" dxfId="17" priority="5" stopIfTrue="1" operator="containsText" text="日">
      <formula>NOT(ISERROR(SEARCH("日",J7)))</formula>
    </cfRule>
    <cfRule type="containsText" dxfId="16" priority="6" stopIfTrue="1" operator="containsText" text="土">
      <formula>NOT(ISERROR(SEARCH("土",J7)))</formula>
    </cfRule>
  </conditionalFormatting>
  <conditionalFormatting sqref="J21:AK21">
    <cfRule type="containsText" dxfId="15" priority="3" stopIfTrue="1" operator="containsText" text="日">
      <formula>NOT(ISERROR(SEARCH("日",J21)))</formula>
    </cfRule>
    <cfRule type="containsText" dxfId="14" priority="4" stopIfTrue="1" operator="containsText" text="土">
      <formula>NOT(ISERROR(SEARCH("土",J21)))</formula>
    </cfRule>
  </conditionalFormatting>
  <conditionalFormatting sqref="J35:AK35">
    <cfRule type="containsText" dxfId="13" priority="1" stopIfTrue="1" operator="containsText" text="日">
      <formula>NOT(ISERROR(SEARCH("日",J35)))</formula>
    </cfRule>
    <cfRule type="containsText" dxfId="12" priority="2" stopIfTrue="1" operator="containsText" text="土">
      <formula>NOT(ISERROR(SEARCH("土",J35)))</formula>
    </cfRule>
  </conditionalFormatting>
  <dataValidations count="2">
    <dataValidation type="list" allowBlank="1" showInputMessage="1" showErrorMessage="1" sqref="J9:AK10 J37:AK38 J23:AK24" xr:uid="{00000000-0002-0000-0400-000001000000}">
      <formula1>$BC$1:$BC$6</formula1>
    </dataValidation>
    <dataValidation type="list" allowBlank="1" showInputMessage="1" showErrorMessage="1" sqref="J7" xr:uid="{00000000-0002-0000-0400-000002000000}">
      <formula1>$BB$1:$BB$9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H121"/>
  <sheetViews>
    <sheetView view="pageBreakPreview" zoomScaleNormal="100" zoomScaleSheetLayoutView="100" workbookViewId="0">
      <selection activeCell="AS46" sqref="AS46"/>
    </sheetView>
  </sheetViews>
  <sheetFormatPr defaultRowHeight="13.2" x14ac:dyDescent="0.2"/>
  <cols>
    <col min="1" max="49" width="3.21875" customWidth="1"/>
    <col min="50" max="51" width="2.88671875" customWidth="1"/>
  </cols>
  <sheetData>
    <row r="1" spans="1:60" ht="26.25" customHeight="1" x14ac:dyDescent="0.2">
      <c r="A1" s="145" t="str">
        <f>'1・12'!$A$1:$Q$1</f>
        <v>休日取得計画書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63"/>
      <c r="S1" s="63"/>
      <c r="T1" s="63"/>
      <c r="U1" s="63"/>
      <c r="Y1" s="81"/>
      <c r="Z1" s="81"/>
      <c r="AA1" s="81"/>
      <c r="AB1" s="81"/>
      <c r="AT1" s="7"/>
      <c r="AU1" s="71" t="s">
        <v>21</v>
      </c>
      <c r="AV1" s="74">
        <v>6</v>
      </c>
      <c r="AX1" s="63" t="s">
        <v>73</v>
      </c>
      <c r="BB1" s="82" t="s">
        <v>51</v>
      </c>
      <c r="BC1" t="s">
        <v>61</v>
      </c>
    </row>
    <row r="2" spans="1:60" ht="15.9" customHeight="1" x14ac:dyDescent="0.2">
      <c r="A2" s="1"/>
      <c r="B2" s="143" t="s">
        <v>5</v>
      </c>
      <c r="C2" s="143"/>
      <c r="D2" s="143"/>
      <c r="E2" s="88" t="s">
        <v>39</v>
      </c>
      <c r="F2" s="240">
        <f>'1・12'!$F$2:$Q$2</f>
        <v>0</v>
      </c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143" t="s">
        <v>4</v>
      </c>
      <c r="S2" s="143"/>
      <c r="T2" s="88" t="s">
        <v>6</v>
      </c>
      <c r="U2" s="241" t="str">
        <f>集計表!W2</f>
        <v>R○.○.○～R○.○.○</v>
      </c>
      <c r="V2" s="241"/>
      <c r="W2" s="241"/>
      <c r="X2" s="241"/>
      <c r="Y2" s="241"/>
      <c r="Z2" s="241"/>
      <c r="AA2" s="241"/>
      <c r="AE2" s="146"/>
      <c r="AF2" s="146"/>
      <c r="AG2" s="146"/>
      <c r="AH2" s="88"/>
      <c r="AI2" s="106"/>
      <c r="AJ2" s="106"/>
      <c r="AK2" s="146" t="s">
        <v>71</v>
      </c>
      <c r="AL2" s="146"/>
      <c r="AM2" s="146"/>
      <c r="AN2" s="101" t="s">
        <v>6</v>
      </c>
      <c r="AO2" s="239" t="str">
        <f>'1・12'!$AO$2:$AV$2</f>
        <v>(株)○○建設</v>
      </c>
      <c r="AP2" s="239"/>
      <c r="AQ2" s="239"/>
      <c r="AR2" s="239"/>
      <c r="AS2" s="239"/>
      <c r="AT2" s="239"/>
      <c r="AU2" s="239"/>
      <c r="AV2" s="239"/>
      <c r="AW2" s="63"/>
      <c r="AX2" s="63" t="s">
        <v>74</v>
      </c>
      <c r="BB2" s="82" t="s">
        <v>52</v>
      </c>
      <c r="BC2" t="s">
        <v>58</v>
      </c>
    </row>
    <row r="3" spans="1:60" ht="15.9" customHeight="1" x14ac:dyDescent="0.2">
      <c r="B3" s="146" t="s">
        <v>7</v>
      </c>
      <c r="C3" s="146"/>
      <c r="D3" s="146"/>
      <c r="E3" s="88" t="s">
        <v>39</v>
      </c>
      <c r="F3" s="240">
        <f>'1・12'!$F$3:$R$3</f>
        <v>0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105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6" t="s">
        <v>68</v>
      </c>
      <c r="AH3" s="63"/>
      <c r="AI3" s="63"/>
      <c r="AJ3" s="63"/>
      <c r="AK3" s="146" t="s">
        <v>69</v>
      </c>
      <c r="AL3" s="146"/>
      <c r="AM3" s="146"/>
      <c r="AN3" s="101" t="s">
        <v>6</v>
      </c>
      <c r="AO3" s="63" t="s">
        <v>70</v>
      </c>
      <c r="AP3" s="63"/>
      <c r="AQ3" s="63"/>
      <c r="AR3" s="63"/>
      <c r="AS3" s="63"/>
      <c r="AT3" s="63"/>
      <c r="AU3" s="66"/>
      <c r="AV3" s="63"/>
      <c r="AW3" s="66"/>
      <c r="AX3" s="7"/>
      <c r="BB3" s="82" t="s">
        <v>53</v>
      </c>
      <c r="BC3" t="s">
        <v>57</v>
      </c>
    </row>
    <row r="4" spans="1:60" s="63" customFormat="1" ht="15.9" customHeight="1" x14ac:dyDescent="0.2">
      <c r="B4" s="102"/>
      <c r="C4" s="102"/>
      <c r="D4" s="102"/>
      <c r="E4" s="101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5"/>
      <c r="AG4" s="66" t="s">
        <v>67</v>
      </c>
      <c r="AU4" s="66"/>
      <c r="AV4" s="66"/>
      <c r="AW4" s="66"/>
      <c r="AX4" s="66"/>
      <c r="BB4" s="82"/>
    </row>
    <row r="5" spans="1:60" ht="15.9" customHeight="1" x14ac:dyDescent="0.2">
      <c r="B5" s="62"/>
      <c r="J5" s="68" t="s">
        <v>50</v>
      </c>
      <c r="K5" s="64"/>
      <c r="L5" s="65"/>
      <c r="M5" s="64"/>
      <c r="N5" s="64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7"/>
      <c r="AM5" s="63"/>
      <c r="AN5" s="63"/>
      <c r="AO5" s="63"/>
      <c r="AP5" s="63"/>
      <c r="AQ5" s="63"/>
      <c r="AR5" s="63"/>
      <c r="AS5" s="63"/>
      <c r="AT5" s="66"/>
      <c r="AU5" s="66"/>
      <c r="AW5" s="66"/>
      <c r="AX5" s="7"/>
      <c r="BB5" s="82" t="s">
        <v>54</v>
      </c>
      <c r="BC5" t="s">
        <v>59</v>
      </c>
    </row>
    <row r="6" spans="1:60" ht="15.9" customHeight="1" x14ac:dyDescent="0.2">
      <c r="A6" s="147"/>
      <c r="B6" s="148"/>
      <c r="C6" s="148"/>
      <c r="D6" s="148"/>
      <c r="E6" s="148"/>
      <c r="F6" s="148"/>
      <c r="G6" s="148"/>
      <c r="H6" s="148"/>
      <c r="I6" s="148"/>
      <c r="J6" s="89"/>
      <c r="K6" s="8" t="s">
        <v>8</v>
      </c>
      <c r="L6" s="150">
        <v>61</v>
      </c>
      <c r="M6" s="150"/>
      <c r="N6" s="150"/>
      <c r="O6" s="8" t="s">
        <v>9</v>
      </c>
      <c r="P6" s="57"/>
      <c r="Q6" s="8"/>
      <c r="R6" s="8" t="s">
        <v>8</v>
      </c>
      <c r="S6" s="150">
        <f>L6+1</f>
        <v>62</v>
      </c>
      <c r="T6" s="150"/>
      <c r="U6" s="150"/>
      <c r="V6" s="8" t="s">
        <v>9</v>
      </c>
      <c r="W6" s="8"/>
      <c r="X6" s="89"/>
      <c r="Y6" s="8" t="s">
        <v>8</v>
      </c>
      <c r="Z6" s="150">
        <f>L6+2</f>
        <v>63</v>
      </c>
      <c r="AA6" s="150"/>
      <c r="AB6" s="150"/>
      <c r="AC6" s="8" t="s">
        <v>9</v>
      </c>
      <c r="AD6" s="57"/>
      <c r="AE6" s="8"/>
      <c r="AF6" s="8" t="s">
        <v>8</v>
      </c>
      <c r="AG6" s="150">
        <f>L6+3</f>
        <v>64</v>
      </c>
      <c r="AH6" s="150"/>
      <c r="AI6" s="150"/>
      <c r="AJ6" s="8" t="s">
        <v>9</v>
      </c>
      <c r="AK6" s="57"/>
      <c r="AL6" s="4"/>
      <c r="AM6" s="22" t="s">
        <v>11</v>
      </c>
      <c r="AN6" s="168">
        <f>L6</f>
        <v>61</v>
      </c>
      <c r="AO6" s="168"/>
      <c r="AP6" s="69" t="s">
        <v>12</v>
      </c>
      <c r="AQ6" s="10" t="s">
        <v>13</v>
      </c>
      <c r="AR6" s="22" t="s">
        <v>11</v>
      </c>
      <c r="AS6" s="168">
        <f>AG6</f>
        <v>64</v>
      </c>
      <c r="AT6" s="168"/>
      <c r="AU6" s="9" t="s">
        <v>12</v>
      </c>
      <c r="AV6" s="9"/>
      <c r="AW6" s="3"/>
      <c r="AX6" s="3"/>
      <c r="BB6" s="82" t="s">
        <v>55</v>
      </c>
    </row>
    <row r="7" spans="1:60" ht="15.9" customHeight="1" x14ac:dyDescent="0.2">
      <c r="A7" s="147" t="s">
        <v>47</v>
      </c>
      <c r="B7" s="148"/>
      <c r="C7" s="148"/>
      <c r="D7" s="148"/>
      <c r="E7" s="148"/>
      <c r="F7" s="148"/>
      <c r="G7" s="148"/>
      <c r="H7" s="148"/>
      <c r="I7" s="148"/>
      <c r="J7" s="99"/>
      <c r="K7" s="86" t="b">
        <f>IF(J7="月","火",IF(J7="火","水",IF(J7="水","木",IF(J7="木","金",IF(J7="金","土",IF(J7="土","日",IF(J7="日","月")))))))</f>
        <v>0</v>
      </c>
      <c r="L7" s="86" t="b">
        <f t="shared" ref="L7:AK7" si="0">IF(K7="月","火",IF(K7="火","水",IF(K7="水","木",IF(K7="木","金",IF(K7="金","土",IF(K7="土","日",IF(K7="日","月")))))))</f>
        <v>0</v>
      </c>
      <c r="M7" s="86" t="b">
        <f t="shared" si="0"/>
        <v>0</v>
      </c>
      <c r="N7" s="86" t="b">
        <f t="shared" si="0"/>
        <v>0</v>
      </c>
      <c r="O7" s="86" t="b">
        <f t="shared" si="0"/>
        <v>0</v>
      </c>
      <c r="P7" s="86" t="b">
        <f t="shared" si="0"/>
        <v>0</v>
      </c>
      <c r="Q7" s="86" t="b">
        <f t="shared" si="0"/>
        <v>0</v>
      </c>
      <c r="R7" s="86" t="b">
        <f t="shared" si="0"/>
        <v>0</v>
      </c>
      <c r="S7" s="86" t="b">
        <f t="shared" si="0"/>
        <v>0</v>
      </c>
      <c r="T7" s="86" t="b">
        <f t="shared" si="0"/>
        <v>0</v>
      </c>
      <c r="U7" s="86" t="b">
        <f t="shared" si="0"/>
        <v>0</v>
      </c>
      <c r="V7" s="86" t="b">
        <f t="shared" si="0"/>
        <v>0</v>
      </c>
      <c r="W7" s="87" t="b">
        <f t="shared" si="0"/>
        <v>0</v>
      </c>
      <c r="X7" s="90" t="b">
        <f t="shared" si="0"/>
        <v>0</v>
      </c>
      <c r="Y7" s="86" t="b">
        <f t="shared" si="0"/>
        <v>0</v>
      </c>
      <c r="Z7" s="86" t="b">
        <f t="shared" si="0"/>
        <v>0</v>
      </c>
      <c r="AA7" s="86" t="b">
        <f t="shared" si="0"/>
        <v>0</v>
      </c>
      <c r="AB7" s="86" t="b">
        <f t="shared" si="0"/>
        <v>0</v>
      </c>
      <c r="AC7" s="86" t="b">
        <f t="shared" si="0"/>
        <v>0</v>
      </c>
      <c r="AD7" s="86" t="b">
        <f t="shared" si="0"/>
        <v>0</v>
      </c>
      <c r="AE7" s="86" t="b">
        <f t="shared" si="0"/>
        <v>0</v>
      </c>
      <c r="AF7" s="86" t="b">
        <f t="shared" si="0"/>
        <v>0</v>
      </c>
      <c r="AG7" s="86" t="b">
        <f t="shared" si="0"/>
        <v>0</v>
      </c>
      <c r="AH7" s="86" t="b">
        <f t="shared" si="0"/>
        <v>0</v>
      </c>
      <c r="AI7" s="86" t="b">
        <f t="shared" si="0"/>
        <v>0</v>
      </c>
      <c r="AJ7" s="86" t="b">
        <f t="shared" si="0"/>
        <v>0</v>
      </c>
      <c r="AK7" s="86" t="b">
        <f t="shared" si="0"/>
        <v>0</v>
      </c>
      <c r="AL7" s="4"/>
      <c r="AM7" s="168" t="s">
        <v>14</v>
      </c>
      <c r="AN7" s="168"/>
      <c r="AO7" s="168"/>
      <c r="AP7" s="168"/>
      <c r="AQ7" s="168"/>
      <c r="AR7" s="168"/>
      <c r="AS7" s="168"/>
      <c r="AT7" s="168"/>
      <c r="AU7" s="168"/>
      <c r="AV7" s="168"/>
      <c r="AW7" s="3"/>
      <c r="AX7" s="9"/>
      <c r="BB7" s="82" t="s">
        <v>49</v>
      </c>
    </row>
    <row r="8" spans="1:60" ht="15.9" customHeight="1" thickBot="1" x14ac:dyDescent="0.25">
      <c r="A8" s="169" t="s">
        <v>48</v>
      </c>
      <c r="B8" s="170"/>
      <c r="C8" s="170"/>
      <c r="D8" s="170"/>
      <c r="E8" s="170"/>
      <c r="F8" s="170"/>
      <c r="G8" s="170"/>
      <c r="H8" s="170"/>
      <c r="I8" s="171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BB8" s="82" t="s">
        <v>56</v>
      </c>
    </row>
    <row r="9" spans="1:60" ht="15.9" customHeight="1" thickTop="1" x14ac:dyDescent="0.2">
      <c r="A9" s="175" t="s">
        <v>35</v>
      </c>
      <c r="B9" s="178" t="s">
        <v>46</v>
      </c>
      <c r="C9" s="179"/>
      <c r="D9" s="179"/>
      <c r="E9" s="179"/>
      <c r="F9" s="179"/>
      <c r="G9" s="180"/>
      <c r="H9" s="184" t="s">
        <v>1</v>
      </c>
      <c r="I9" s="242"/>
      <c r="J9" s="95"/>
      <c r="K9" s="54"/>
      <c r="L9" s="92"/>
      <c r="M9" s="91"/>
      <c r="N9" s="91"/>
      <c r="O9" s="91"/>
      <c r="P9" s="91"/>
      <c r="Q9" s="79"/>
      <c r="R9" s="54"/>
      <c r="S9" s="45"/>
      <c r="T9" s="47"/>
      <c r="U9" s="47"/>
      <c r="V9" s="47"/>
      <c r="W9" s="97"/>
      <c r="X9" s="97"/>
      <c r="Y9" s="54"/>
      <c r="Z9" s="92"/>
      <c r="AA9" s="91"/>
      <c r="AB9" s="92"/>
      <c r="AC9" s="92"/>
      <c r="AD9" s="92"/>
      <c r="AE9" s="46"/>
      <c r="AF9" s="54"/>
      <c r="AG9" s="45"/>
      <c r="AH9" s="45"/>
      <c r="AI9" s="45"/>
      <c r="AJ9" s="45"/>
      <c r="AK9" s="48"/>
      <c r="AL9" s="49" t="s">
        <v>44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5"/>
      <c r="BF9" s="16"/>
      <c r="BG9" s="16"/>
      <c r="BH9" s="16"/>
    </row>
    <row r="10" spans="1:60" ht="15.9" customHeight="1" x14ac:dyDescent="0.2">
      <c r="A10" s="176"/>
      <c r="B10" s="181"/>
      <c r="C10" s="182"/>
      <c r="D10" s="182"/>
      <c r="E10" s="182"/>
      <c r="F10" s="182"/>
      <c r="G10" s="183"/>
      <c r="H10" s="186" t="s">
        <v>2</v>
      </c>
      <c r="I10" s="243"/>
      <c r="J10" s="96"/>
      <c r="K10" s="39"/>
      <c r="L10" s="94"/>
      <c r="M10" s="93"/>
      <c r="N10" s="93"/>
      <c r="O10" s="93"/>
      <c r="P10" s="93"/>
      <c r="Q10" s="80"/>
      <c r="R10" s="39"/>
      <c r="S10" s="17"/>
      <c r="T10" s="36"/>
      <c r="U10" s="36"/>
      <c r="V10" s="36"/>
      <c r="W10" s="98"/>
      <c r="X10" s="98"/>
      <c r="Y10" s="39"/>
      <c r="Z10" s="94"/>
      <c r="AA10" s="93"/>
      <c r="AB10" s="94"/>
      <c r="AC10" s="94"/>
      <c r="AD10" s="94"/>
      <c r="AE10" s="18"/>
      <c r="AF10" s="39"/>
      <c r="AG10" s="17"/>
      <c r="AH10" s="17"/>
      <c r="AI10" s="17"/>
      <c r="AJ10" s="17"/>
      <c r="AK10" s="19"/>
      <c r="AL10" s="38"/>
      <c r="AM10" s="50" t="s">
        <v>62</v>
      </c>
      <c r="AN10" s="51"/>
      <c r="AO10" s="51"/>
      <c r="AP10" s="52"/>
      <c r="AQ10" s="151">
        <f>COUNTIF(J9:AK9,"□")</f>
        <v>0</v>
      </c>
      <c r="AR10" s="152"/>
      <c r="AS10" s="14" t="s">
        <v>0</v>
      </c>
      <c r="AT10" s="16"/>
      <c r="AU10" s="16"/>
      <c r="AV10" s="16"/>
      <c r="AW10" s="16"/>
      <c r="AX10" s="5"/>
      <c r="BF10" s="16"/>
      <c r="BG10" s="5"/>
      <c r="BH10" s="5"/>
    </row>
    <row r="11" spans="1:60" ht="15.9" customHeight="1" thickBot="1" x14ac:dyDescent="0.25">
      <c r="A11" s="176"/>
      <c r="B11" s="153" t="s">
        <v>3</v>
      </c>
      <c r="C11" s="154"/>
      <c r="D11" s="154"/>
      <c r="E11" s="154"/>
      <c r="F11" s="154"/>
      <c r="G11" s="154"/>
      <c r="H11" s="154"/>
      <c r="I11" s="154"/>
      <c r="J11" s="165"/>
      <c r="K11" s="165"/>
      <c r="L11" s="165"/>
      <c r="M11" s="165"/>
      <c r="N11" s="165"/>
      <c r="O11" s="165"/>
      <c r="P11" s="165"/>
      <c r="Q11" s="162"/>
      <c r="R11" s="165"/>
      <c r="S11" s="165"/>
      <c r="T11" s="165"/>
      <c r="U11" s="165"/>
      <c r="V11" s="165"/>
      <c r="W11" s="172"/>
      <c r="X11" s="250"/>
      <c r="Y11" s="165"/>
      <c r="Z11" s="188"/>
      <c r="AA11" s="191"/>
      <c r="AB11" s="188"/>
      <c r="AC11" s="188"/>
      <c r="AD11" s="188"/>
      <c r="AE11" s="247"/>
      <c r="AF11" s="217"/>
      <c r="AG11" s="188"/>
      <c r="AH11" s="188"/>
      <c r="AI11" s="188"/>
      <c r="AJ11" s="220"/>
      <c r="AK11" s="223"/>
      <c r="AL11" s="38"/>
      <c r="AM11" s="59" t="s">
        <v>63</v>
      </c>
      <c r="AN11" s="60"/>
      <c r="AO11" s="60"/>
      <c r="AP11" s="61"/>
      <c r="AQ11" s="208">
        <f>COUNTIF(J9:AK9,"■")</f>
        <v>0</v>
      </c>
      <c r="AR11" s="209"/>
      <c r="AS11" s="26" t="s">
        <v>0</v>
      </c>
      <c r="AT11" s="16"/>
      <c r="AU11" s="16"/>
      <c r="AV11" s="16"/>
      <c r="AW11" s="16"/>
      <c r="AX11" s="16"/>
      <c r="BE11" s="5"/>
      <c r="BF11" s="5"/>
      <c r="BG11" s="5"/>
      <c r="BH11" s="5"/>
    </row>
    <row r="12" spans="1:60" ht="15.9" customHeight="1" thickTop="1" x14ac:dyDescent="0.2">
      <c r="A12" s="176"/>
      <c r="B12" s="156"/>
      <c r="C12" s="157"/>
      <c r="D12" s="157"/>
      <c r="E12" s="157"/>
      <c r="F12" s="157"/>
      <c r="G12" s="157"/>
      <c r="H12" s="157"/>
      <c r="I12" s="157"/>
      <c r="J12" s="166"/>
      <c r="K12" s="166"/>
      <c r="L12" s="166"/>
      <c r="M12" s="166"/>
      <c r="N12" s="166"/>
      <c r="O12" s="166"/>
      <c r="P12" s="166"/>
      <c r="Q12" s="163"/>
      <c r="R12" s="166"/>
      <c r="S12" s="166"/>
      <c r="T12" s="166"/>
      <c r="U12" s="166"/>
      <c r="V12" s="166"/>
      <c r="W12" s="173"/>
      <c r="X12" s="251"/>
      <c r="Y12" s="166"/>
      <c r="Z12" s="189"/>
      <c r="AA12" s="192"/>
      <c r="AB12" s="189"/>
      <c r="AC12" s="189"/>
      <c r="AD12" s="189"/>
      <c r="AE12" s="248"/>
      <c r="AF12" s="218"/>
      <c r="AG12" s="189"/>
      <c r="AH12" s="189"/>
      <c r="AI12" s="189"/>
      <c r="AJ12" s="221"/>
      <c r="AK12" s="224"/>
      <c r="AL12" s="38"/>
      <c r="AM12" s="27" t="s">
        <v>16</v>
      </c>
      <c r="AN12" s="28"/>
      <c r="AO12" s="28"/>
      <c r="AP12" s="29"/>
      <c r="AQ12" s="212">
        <f>SUM(AQ10:AR11)</f>
        <v>0</v>
      </c>
      <c r="AR12" s="213"/>
      <c r="AS12" s="30" t="s">
        <v>10</v>
      </c>
      <c r="AT12" s="205" t="s">
        <v>19</v>
      </c>
      <c r="AU12" s="206"/>
      <c r="AV12" s="207"/>
      <c r="AW12" s="16"/>
      <c r="AX12" s="16"/>
      <c r="BC12" s="5"/>
      <c r="BD12" s="5"/>
      <c r="BE12" s="5"/>
      <c r="BF12" s="16"/>
      <c r="BG12" s="16"/>
      <c r="BH12" s="16"/>
    </row>
    <row r="13" spans="1:60" ht="15.9" customHeight="1" thickBot="1" x14ac:dyDescent="0.25">
      <c r="A13" s="176"/>
      <c r="B13" s="156"/>
      <c r="C13" s="157"/>
      <c r="D13" s="157"/>
      <c r="E13" s="157"/>
      <c r="F13" s="157"/>
      <c r="G13" s="157"/>
      <c r="H13" s="157"/>
      <c r="I13" s="157"/>
      <c r="J13" s="166"/>
      <c r="K13" s="166"/>
      <c r="L13" s="166"/>
      <c r="M13" s="166"/>
      <c r="N13" s="166"/>
      <c r="O13" s="166"/>
      <c r="P13" s="166"/>
      <c r="Q13" s="163"/>
      <c r="R13" s="166"/>
      <c r="S13" s="166"/>
      <c r="T13" s="166"/>
      <c r="U13" s="166"/>
      <c r="V13" s="166"/>
      <c r="W13" s="173"/>
      <c r="X13" s="251"/>
      <c r="Y13" s="166"/>
      <c r="Z13" s="189"/>
      <c r="AA13" s="192"/>
      <c r="AB13" s="189"/>
      <c r="AC13" s="189"/>
      <c r="AD13" s="189"/>
      <c r="AE13" s="248"/>
      <c r="AF13" s="218"/>
      <c r="AG13" s="189"/>
      <c r="AH13" s="189"/>
      <c r="AI13" s="189"/>
      <c r="AJ13" s="221"/>
      <c r="AK13" s="224"/>
      <c r="AL13" s="38"/>
      <c r="AM13" s="32" t="s">
        <v>15</v>
      </c>
      <c r="AN13" s="33"/>
      <c r="AO13" s="33"/>
      <c r="AP13" s="34"/>
      <c r="AQ13" s="208">
        <f>COUNT(J8:AK8)</f>
        <v>0</v>
      </c>
      <c r="AR13" s="209"/>
      <c r="AS13" s="35" t="s">
        <v>10</v>
      </c>
      <c r="AT13" s="210" t="e">
        <f>(AQ12/AQ13)*100</f>
        <v>#DIV/0!</v>
      </c>
      <c r="AU13" s="211"/>
      <c r="AV13" s="75" t="s">
        <v>20</v>
      </c>
      <c r="AW13" s="16"/>
      <c r="AX13" s="16"/>
      <c r="BC13" s="15"/>
      <c r="BD13" s="15"/>
      <c r="BE13" s="16"/>
      <c r="BF13" s="16"/>
      <c r="BG13" s="16"/>
      <c r="BH13" s="16"/>
    </row>
    <row r="14" spans="1:60" ht="15.9" customHeight="1" thickTop="1" x14ac:dyDescent="0.2">
      <c r="A14" s="176"/>
      <c r="B14" s="156"/>
      <c r="C14" s="157"/>
      <c r="D14" s="157"/>
      <c r="E14" s="157"/>
      <c r="F14" s="157"/>
      <c r="G14" s="157"/>
      <c r="H14" s="157"/>
      <c r="I14" s="157"/>
      <c r="J14" s="166"/>
      <c r="K14" s="166"/>
      <c r="L14" s="166"/>
      <c r="M14" s="166"/>
      <c r="N14" s="166"/>
      <c r="O14" s="166"/>
      <c r="P14" s="166"/>
      <c r="Q14" s="163"/>
      <c r="R14" s="166"/>
      <c r="S14" s="166"/>
      <c r="T14" s="166"/>
      <c r="U14" s="166"/>
      <c r="V14" s="166"/>
      <c r="W14" s="173"/>
      <c r="X14" s="251"/>
      <c r="Y14" s="166"/>
      <c r="Z14" s="189"/>
      <c r="AA14" s="192"/>
      <c r="AB14" s="189"/>
      <c r="AC14" s="189"/>
      <c r="AD14" s="189"/>
      <c r="AE14" s="248"/>
      <c r="AF14" s="218"/>
      <c r="AG14" s="189"/>
      <c r="AH14" s="189"/>
      <c r="AI14" s="189"/>
      <c r="AJ14" s="221"/>
      <c r="AK14" s="224"/>
      <c r="AL14" s="53" t="s">
        <v>45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BC14" s="16"/>
      <c r="BD14" s="16"/>
      <c r="BE14" s="3"/>
      <c r="BF14" s="2"/>
      <c r="BG14" s="2"/>
      <c r="BH14" s="2"/>
    </row>
    <row r="15" spans="1:60" ht="15.9" customHeight="1" x14ac:dyDescent="0.2">
      <c r="A15" s="176"/>
      <c r="B15" s="156"/>
      <c r="C15" s="157"/>
      <c r="D15" s="157"/>
      <c r="E15" s="157"/>
      <c r="F15" s="157"/>
      <c r="G15" s="157"/>
      <c r="H15" s="157"/>
      <c r="I15" s="157"/>
      <c r="J15" s="166"/>
      <c r="K15" s="166"/>
      <c r="L15" s="166"/>
      <c r="M15" s="166"/>
      <c r="N15" s="166"/>
      <c r="O15" s="166"/>
      <c r="P15" s="166"/>
      <c r="Q15" s="163"/>
      <c r="R15" s="166"/>
      <c r="S15" s="166"/>
      <c r="T15" s="166"/>
      <c r="U15" s="166"/>
      <c r="V15" s="166"/>
      <c r="W15" s="173"/>
      <c r="X15" s="251"/>
      <c r="Y15" s="166"/>
      <c r="Z15" s="189"/>
      <c r="AA15" s="192"/>
      <c r="AB15" s="189"/>
      <c r="AC15" s="189"/>
      <c r="AD15" s="189"/>
      <c r="AE15" s="248"/>
      <c r="AF15" s="218"/>
      <c r="AG15" s="189"/>
      <c r="AH15" s="189"/>
      <c r="AI15" s="189"/>
      <c r="AJ15" s="221"/>
      <c r="AK15" s="224"/>
      <c r="AL15" s="38"/>
      <c r="AM15" s="11" t="s">
        <v>62</v>
      </c>
      <c r="AN15" s="12"/>
      <c r="AO15" s="12"/>
      <c r="AP15" s="13"/>
      <c r="AQ15" s="151">
        <f>COUNTIF(J10:AK10,"□")</f>
        <v>0</v>
      </c>
      <c r="AR15" s="152"/>
      <c r="AS15" s="14" t="s">
        <v>0</v>
      </c>
      <c r="AT15" s="16"/>
      <c r="AU15" s="16"/>
      <c r="AV15" s="16"/>
      <c r="AW15" s="16"/>
      <c r="AX15" s="16"/>
      <c r="BC15" s="6"/>
      <c r="BD15" s="6"/>
      <c r="BE15" s="3"/>
      <c r="BF15" s="20"/>
      <c r="BG15" s="20"/>
      <c r="BH15" s="20"/>
    </row>
    <row r="16" spans="1:60" ht="15.9" customHeight="1" thickBot="1" x14ac:dyDescent="0.25">
      <c r="A16" s="176"/>
      <c r="B16" s="156"/>
      <c r="C16" s="157"/>
      <c r="D16" s="157"/>
      <c r="E16" s="157"/>
      <c r="F16" s="157"/>
      <c r="G16" s="157"/>
      <c r="H16" s="157"/>
      <c r="I16" s="157"/>
      <c r="J16" s="166"/>
      <c r="K16" s="166"/>
      <c r="L16" s="166"/>
      <c r="M16" s="166"/>
      <c r="N16" s="166"/>
      <c r="O16" s="166"/>
      <c r="P16" s="166"/>
      <c r="Q16" s="163"/>
      <c r="R16" s="166"/>
      <c r="S16" s="166"/>
      <c r="T16" s="166"/>
      <c r="U16" s="166"/>
      <c r="V16" s="166"/>
      <c r="W16" s="173"/>
      <c r="X16" s="251"/>
      <c r="Y16" s="166"/>
      <c r="Z16" s="189"/>
      <c r="AA16" s="192"/>
      <c r="AB16" s="189"/>
      <c r="AC16" s="189"/>
      <c r="AD16" s="189"/>
      <c r="AE16" s="248"/>
      <c r="AF16" s="218"/>
      <c r="AG16" s="189"/>
      <c r="AH16" s="189"/>
      <c r="AI16" s="189"/>
      <c r="AJ16" s="221"/>
      <c r="AK16" s="224"/>
      <c r="AL16" s="38"/>
      <c r="AM16" s="23" t="s">
        <v>63</v>
      </c>
      <c r="AN16" s="24"/>
      <c r="AO16" s="24"/>
      <c r="AP16" s="25"/>
      <c r="AQ16" s="208">
        <f>COUNTIF(J10:AK10,"■")</f>
        <v>0</v>
      </c>
      <c r="AR16" s="209"/>
      <c r="AS16" s="26" t="s">
        <v>0</v>
      </c>
      <c r="AT16" s="16"/>
      <c r="AU16" s="16"/>
      <c r="AV16" s="16"/>
      <c r="AW16" s="16"/>
      <c r="AX16" s="16"/>
      <c r="AY16" s="15"/>
      <c r="AZ16" s="15"/>
      <c r="BA16" s="15"/>
      <c r="BB16" s="6"/>
      <c r="BC16" s="6"/>
      <c r="BD16" s="6"/>
      <c r="BE16" s="3"/>
      <c r="BF16" s="20"/>
      <c r="BG16" s="20"/>
      <c r="BH16" s="20"/>
    </row>
    <row r="17" spans="1:50" ht="15.9" customHeight="1" thickTop="1" x14ac:dyDescent="0.2">
      <c r="A17" s="176"/>
      <c r="B17" s="156"/>
      <c r="C17" s="157"/>
      <c r="D17" s="157"/>
      <c r="E17" s="157"/>
      <c r="F17" s="157"/>
      <c r="G17" s="157"/>
      <c r="H17" s="157"/>
      <c r="I17" s="157"/>
      <c r="J17" s="166"/>
      <c r="K17" s="166"/>
      <c r="L17" s="166"/>
      <c r="M17" s="166"/>
      <c r="N17" s="166"/>
      <c r="O17" s="166"/>
      <c r="P17" s="166"/>
      <c r="Q17" s="163"/>
      <c r="R17" s="166"/>
      <c r="S17" s="166"/>
      <c r="T17" s="166"/>
      <c r="U17" s="166"/>
      <c r="V17" s="166"/>
      <c r="W17" s="173"/>
      <c r="X17" s="251"/>
      <c r="Y17" s="166"/>
      <c r="Z17" s="189"/>
      <c r="AA17" s="192"/>
      <c r="AB17" s="189"/>
      <c r="AC17" s="189"/>
      <c r="AD17" s="189"/>
      <c r="AE17" s="248"/>
      <c r="AF17" s="218"/>
      <c r="AG17" s="189"/>
      <c r="AH17" s="189"/>
      <c r="AI17" s="189"/>
      <c r="AJ17" s="221"/>
      <c r="AK17" s="224"/>
      <c r="AL17" s="38"/>
      <c r="AM17" s="27" t="s">
        <v>16</v>
      </c>
      <c r="AN17" s="28"/>
      <c r="AO17" s="28"/>
      <c r="AP17" s="29"/>
      <c r="AQ17" s="212">
        <f>SUM(AQ15:AR16)</f>
        <v>0</v>
      </c>
      <c r="AR17" s="213"/>
      <c r="AS17" s="30" t="s">
        <v>10</v>
      </c>
      <c r="AT17" s="214" t="s">
        <v>19</v>
      </c>
      <c r="AU17" s="215"/>
      <c r="AV17" s="216"/>
      <c r="AW17" s="16"/>
      <c r="AX17" s="16"/>
    </row>
    <row r="18" spans="1:50" ht="15.9" customHeight="1" thickBot="1" x14ac:dyDescent="0.25">
      <c r="A18" s="177"/>
      <c r="B18" s="159"/>
      <c r="C18" s="160"/>
      <c r="D18" s="160"/>
      <c r="E18" s="160"/>
      <c r="F18" s="160"/>
      <c r="G18" s="160"/>
      <c r="H18" s="160"/>
      <c r="I18" s="160"/>
      <c r="J18" s="167"/>
      <c r="K18" s="167"/>
      <c r="L18" s="167"/>
      <c r="M18" s="167"/>
      <c r="N18" s="167"/>
      <c r="O18" s="167"/>
      <c r="P18" s="167"/>
      <c r="Q18" s="164"/>
      <c r="R18" s="167"/>
      <c r="S18" s="167"/>
      <c r="T18" s="167"/>
      <c r="U18" s="167"/>
      <c r="V18" s="167"/>
      <c r="W18" s="174"/>
      <c r="X18" s="252"/>
      <c r="Y18" s="167"/>
      <c r="Z18" s="190"/>
      <c r="AA18" s="193"/>
      <c r="AB18" s="190"/>
      <c r="AC18" s="190"/>
      <c r="AD18" s="190"/>
      <c r="AE18" s="249"/>
      <c r="AF18" s="219"/>
      <c r="AG18" s="190"/>
      <c r="AH18" s="190"/>
      <c r="AI18" s="190"/>
      <c r="AJ18" s="222"/>
      <c r="AK18" s="225"/>
      <c r="AL18" s="38"/>
      <c r="AM18" s="32" t="s">
        <v>15</v>
      </c>
      <c r="AN18" s="33"/>
      <c r="AO18" s="33"/>
      <c r="AP18" s="34"/>
      <c r="AQ18" s="208">
        <f>COUNT(J8:AK8)</f>
        <v>0</v>
      </c>
      <c r="AR18" s="209"/>
      <c r="AS18" s="35" t="s">
        <v>10</v>
      </c>
      <c r="AT18" s="203" t="e">
        <f>(AQ17/AQ18)*100</f>
        <v>#DIV/0!</v>
      </c>
      <c r="AU18" s="204"/>
      <c r="AV18" s="76" t="s">
        <v>20</v>
      </c>
      <c r="AW18" s="16"/>
      <c r="AX18" s="16"/>
    </row>
    <row r="19" spans="1:50" s="2" customFormat="1" ht="15.9" customHeight="1" thickTop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8" t="s">
        <v>50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50" s="16" customFormat="1" ht="15.9" customHeight="1" x14ac:dyDescent="0.2">
      <c r="A20" s="147"/>
      <c r="B20" s="148"/>
      <c r="C20" s="148"/>
      <c r="D20" s="148"/>
      <c r="E20" s="148"/>
      <c r="F20" s="148"/>
      <c r="G20" s="148"/>
      <c r="H20" s="148"/>
      <c r="I20" s="148"/>
      <c r="J20" s="89"/>
      <c r="K20" s="8" t="s">
        <v>8</v>
      </c>
      <c r="L20" s="150">
        <f>L6+4</f>
        <v>65</v>
      </c>
      <c r="M20" s="150"/>
      <c r="N20" s="150"/>
      <c r="O20" s="8" t="s">
        <v>9</v>
      </c>
      <c r="P20" s="57"/>
      <c r="Q20" s="8"/>
      <c r="R20" s="8" t="s">
        <v>8</v>
      </c>
      <c r="S20" s="150">
        <f>L6+5</f>
        <v>66</v>
      </c>
      <c r="T20" s="150"/>
      <c r="U20" s="150"/>
      <c r="V20" s="8" t="s">
        <v>9</v>
      </c>
      <c r="W20" s="8"/>
      <c r="X20" s="89"/>
      <c r="Y20" s="8" t="s">
        <v>8</v>
      </c>
      <c r="Z20" s="150">
        <f>L6+6</f>
        <v>67</v>
      </c>
      <c r="AA20" s="150"/>
      <c r="AB20" s="150"/>
      <c r="AC20" s="8" t="s">
        <v>9</v>
      </c>
      <c r="AD20" s="57"/>
      <c r="AE20" s="8"/>
      <c r="AF20" s="8" t="s">
        <v>8</v>
      </c>
      <c r="AG20" s="150">
        <f>L6+7</f>
        <v>68</v>
      </c>
      <c r="AH20" s="150"/>
      <c r="AI20" s="150"/>
      <c r="AJ20" s="8" t="s">
        <v>9</v>
      </c>
      <c r="AK20" s="57"/>
      <c r="AL20" s="4"/>
      <c r="AM20" s="22" t="s">
        <v>11</v>
      </c>
      <c r="AN20" s="168">
        <f>L20</f>
        <v>65</v>
      </c>
      <c r="AO20" s="168"/>
      <c r="AP20" s="69" t="s">
        <v>12</v>
      </c>
      <c r="AQ20" s="10" t="s">
        <v>13</v>
      </c>
      <c r="AR20" s="22" t="s">
        <v>11</v>
      </c>
      <c r="AS20" s="168">
        <f>AG20</f>
        <v>68</v>
      </c>
      <c r="AT20" s="168"/>
      <c r="AU20" s="9" t="s">
        <v>12</v>
      </c>
      <c r="AV20" s="9"/>
      <c r="AW20" s="3"/>
    </row>
    <row r="21" spans="1:50" s="2" customFormat="1" ht="15.9" customHeight="1" x14ac:dyDescent="0.2">
      <c r="A21" s="147" t="s">
        <v>47</v>
      </c>
      <c r="B21" s="148"/>
      <c r="C21" s="148"/>
      <c r="D21" s="148"/>
      <c r="E21" s="148"/>
      <c r="F21" s="148"/>
      <c r="G21" s="148"/>
      <c r="H21" s="148"/>
      <c r="I21" s="148"/>
      <c r="J21" s="90" t="b">
        <f>IF(AK7="月","火",IF(AK7="火","水",IF(AK7="水","木",IF(AK7="木","金",IF(AK7="金","土",IF(AK7="土","日",IF(AK7="日","月")))))))</f>
        <v>0</v>
      </c>
      <c r="K21" s="86" t="b">
        <f>IF(J21="月","火",IF(J21="火","水",IF(J21="水","木",IF(J21="木","金",IF(J21="金","土",IF(J21="土","日",IF(J21="日","月")))))))</f>
        <v>0</v>
      </c>
      <c r="L21" s="86" t="b">
        <f t="shared" ref="L21:AK21" si="1">IF(K21="月","火",IF(K21="火","水",IF(K21="水","木",IF(K21="木","金",IF(K21="金","土",IF(K21="土","日",IF(K21="日","月")))))))</f>
        <v>0</v>
      </c>
      <c r="M21" s="86" t="b">
        <f t="shared" si="1"/>
        <v>0</v>
      </c>
      <c r="N21" s="86" t="b">
        <f t="shared" si="1"/>
        <v>0</v>
      </c>
      <c r="O21" s="86" t="b">
        <f t="shared" si="1"/>
        <v>0</v>
      </c>
      <c r="P21" s="86" t="b">
        <f t="shared" si="1"/>
        <v>0</v>
      </c>
      <c r="Q21" s="86" t="b">
        <f t="shared" si="1"/>
        <v>0</v>
      </c>
      <c r="R21" s="86" t="b">
        <f t="shared" si="1"/>
        <v>0</v>
      </c>
      <c r="S21" s="86" t="b">
        <f t="shared" si="1"/>
        <v>0</v>
      </c>
      <c r="T21" s="86" t="b">
        <f t="shared" si="1"/>
        <v>0</v>
      </c>
      <c r="U21" s="86" t="b">
        <f t="shared" si="1"/>
        <v>0</v>
      </c>
      <c r="V21" s="86" t="b">
        <f t="shared" si="1"/>
        <v>0</v>
      </c>
      <c r="W21" s="87" t="b">
        <f t="shared" si="1"/>
        <v>0</v>
      </c>
      <c r="X21" s="90" t="b">
        <f t="shared" si="1"/>
        <v>0</v>
      </c>
      <c r="Y21" s="86" t="b">
        <f t="shared" si="1"/>
        <v>0</v>
      </c>
      <c r="Z21" s="86" t="b">
        <f t="shared" si="1"/>
        <v>0</v>
      </c>
      <c r="AA21" s="86" t="b">
        <f t="shared" si="1"/>
        <v>0</v>
      </c>
      <c r="AB21" s="86" t="b">
        <f t="shared" si="1"/>
        <v>0</v>
      </c>
      <c r="AC21" s="86" t="b">
        <f t="shared" si="1"/>
        <v>0</v>
      </c>
      <c r="AD21" s="86" t="b">
        <f t="shared" si="1"/>
        <v>0</v>
      </c>
      <c r="AE21" s="86" t="b">
        <f t="shared" si="1"/>
        <v>0</v>
      </c>
      <c r="AF21" s="86" t="b">
        <f t="shared" si="1"/>
        <v>0</v>
      </c>
      <c r="AG21" s="86" t="b">
        <f t="shared" si="1"/>
        <v>0</v>
      </c>
      <c r="AH21" s="86" t="b">
        <f t="shared" si="1"/>
        <v>0</v>
      </c>
      <c r="AI21" s="86" t="b">
        <f t="shared" si="1"/>
        <v>0</v>
      </c>
      <c r="AJ21" s="86" t="b">
        <f t="shared" si="1"/>
        <v>0</v>
      </c>
      <c r="AK21" s="86" t="b">
        <f t="shared" si="1"/>
        <v>0</v>
      </c>
      <c r="AL21" s="4"/>
      <c r="AM21" s="168" t="s">
        <v>14</v>
      </c>
      <c r="AN21" s="168"/>
      <c r="AO21" s="168"/>
      <c r="AP21" s="168"/>
      <c r="AQ21" s="168"/>
      <c r="AR21" s="168"/>
      <c r="AS21" s="168"/>
      <c r="AT21" s="168"/>
      <c r="AU21" s="168"/>
      <c r="AV21" s="168"/>
      <c r="AW21" s="3"/>
    </row>
    <row r="22" spans="1:50" s="2" customFormat="1" ht="15.9" customHeight="1" thickBot="1" x14ac:dyDescent="0.25">
      <c r="A22" s="169" t="s">
        <v>48</v>
      </c>
      <c r="B22" s="170"/>
      <c r="C22" s="170"/>
      <c r="D22" s="170"/>
      <c r="E22" s="170"/>
      <c r="F22" s="170"/>
      <c r="G22" s="170"/>
      <c r="H22" s="170"/>
      <c r="I22" s="171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50" s="2" customFormat="1" ht="15.9" customHeight="1" thickTop="1" x14ac:dyDescent="0.2">
      <c r="A23" s="175" t="s">
        <v>35</v>
      </c>
      <c r="B23" s="178" t="s">
        <v>46</v>
      </c>
      <c r="C23" s="179"/>
      <c r="D23" s="179"/>
      <c r="E23" s="179"/>
      <c r="F23" s="179"/>
      <c r="G23" s="180"/>
      <c r="H23" s="184" t="s">
        <v>1</v>
      </c>
      <c r="I23" s="242"/>
      <c r="J23" s="95"/>
      <c r="K23" s="54"/>
      <c r="L23" s="92"/>
      <c r="M23" s="91"/>
      <c r="N23" s="91"/>
      <c r="O23" s="91"/>
      <c r="P23" s="91"/>
      <c r="Q23" s="79"/>
      <c r="R23" s="54"/>
      <c r="S23" s="45"/>
      <c r="T23" s="47"/>
      <c r="U23" s="47"/>
      <c r="V23" s="47"/>
      <c r="W23" s="97"/>
      <c r="X23" s="97"/>
      <c r="Y23" s="54"/>
      <c r="Z23" s="92"/>
      <c r="AA23" s="91"/>
      <c r="AB23" s="92"/>
      <c r="AC23" s="92"/>
      <c r="AD23" s="92"/>
      <c r="AE23" s="46"/>
      <c r="AF23" s="54"/>
      <c r="AG23" s="45"/>
      <c r="AH23" s="45"/>
      <c r="AI23" s="45"/>
      <c r="AJ23" s="45"/>
      <c r="AK23" s="48"/>
      <c r="AL23" s="49" t="s">
        <v>44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50" s="2" customFormat="1" ht="15.9" customHeight="1" x14ac:dyDescent="0.2">
      <c r="A24" s="176"/>
      <c r="B24" s="181"/>
      <c r="C24" s="182"/>
      <c r="D24" s="182"/>
      <c r="E24" s="182"/>
      <c r="F24" s="182"/>
      <c r="G24" s="183"/>
      <c r="H24" s="186" t="s">
        <v>2</v>
      </c>
      <c r="I24" s="243"/>
      <c r="J24" s="96"/>
      <c r="K24" s="39"/>
      <c r="L24" s="94"/>
      <c r="M24" s="93"/>
      <c r="N24" s="93"/>
      <c r="O24" s="93"/>
      <c r="P24" s="93"/>
      <c r="Q24" s="80"/>
      <c r="R24" s="39"/>
      <c r="S24" s="17"/>
      <c r="T24" s="36"/>
      <c r="U24" s="36"/>
      <c r="V24" s="36"/>
      <c r="W24" s="98"/>
      <c r="X24" s="98"/>
      <c r="Y24" s="39"/>
      <c r="Z24" s="94"/>
      <c r="AA24" s="93"/>
      <c r="AB24" s="94"/>
      <c r="AC24" s="94"/>
      <c r="AD24" s="94"/>
      <c r="AE24" s="18"/>
      <c r="AF24" s="39"/>
      <c r="AG24" s="17"/>
      <c r="AH24" s="17"/>
      <c r="AI24" s="17"/>
      <c r="AJ24" s="17"/>
      <c r="AK24" s="19"/>
      <c r="AL24" s="38"/>
      <c r="AM24" s="50" t="s">
        <v>62</v>
      </c>
      <c r="AN24" s="51"/>
      <c r="AO24" s="51"/>
      <c r="AP24" s="52"/>
      <c r="AQ24" s="151">
        <f>COUNTIF(J23:AK23,"□")</f>
        <v>0</v>
      </c>
      <c r="AR24" s="152"/>
      <c r="AS24" s="14" t="s">
        <v>0</v>
      </c>
      <c r="AT24" s="16"/>
      <c r="AU24" s="16"/>
      <c r="AV24" s="16"/>
      <c r="AW24" s="16"/>
    </row>
    <row r="25" spans="1:50" s="2" customFormat="1" ht="15.9" customHeight="1" thickBot="1" x14ac:dyDescent="0.25">
      <c r="A25" s="176"/>
      <c r="B25" s="153" t="s">
        <v>3</v>
      </c>
      <c r="C25" s="154"/>
      <c r="D25" s="154"/>
      <c r="E25" s="154"/>
      <c r="F25" s="154"/>
      <c r="G25" s="154"/>
      <c r="H25" s="154"/>
      <c r="I25" s="154"/>
      <c r="J25" s="188"/>
      <c r="K25" s="220"/>
      <c r="L25" s="188"/>
      <c r="M25" s="188"/>
      <c r="N25" s="188"/>
      <c r="O25" s="220"/>
      <c r="P25" s="188"/>
      <c r="Q25" s="229"/>
      <c r="R25" s="220"/>
      <c r="S25" s="188"/>
      <c r="T25" s="188"/>
      <c r="U25" s="188"/>
      <c r="V25" s="188"/>
      <c r="W25" s="194"/>
      <c r="X25" s="220"/>
      <c r="Y25" s="220"/>
      <c r="Z25" s="188"/>
      <c r="AA25" s="232"/>
      <c r="AB25" s="188"/>
      <c r="AC25" s="188"/>
      <c r="AD25" s="188"/>
      <c r="AE25" s="244"/>
      <c r="AF25" s="220"/>
      <c r="AG25" s="220"/>
      <c r="AH25" s="188"/>
      <c r="AI25" s="232"/>
      <c r="AJ25" s="188"/>
      <c r="AK25" s="235"/>
      <c r="AL25" s="38"/>
      <c r="AM25" s="59" t="s">
        <v>63</v>
      </c>
      <c r="AN25" s="60"/>
      <c r="AO25" s="60"/>
      <c r="AP25" s="61"/>
      <c r="AQ25" s="208">
        <f>COUNTIF(J23:AK23,"■")</f>
        <v>0</v>
      </c>
      <c r="AR25" s="209"/>
      <c r="AS25" s="26" t="s">
        <v>0</v>
      </c>
      <c r="AT25" s="16"/>
      <c r="AU25" s="16"/>
      <c r="AV25" s="16"/>
      <c r="AW25" s="16"/>
    </row>
    <row r="26" spans="1:50" s="2" customFormat="1" ht="15.9" customHeight="1" thickTop="1" x14ac:dyDescent="0.2">
      <c r="A26" s="176"/>
      <c r="B26" s="156"/>
      <c r="C26" s="157"/>
      <c r="D26" s="157"/>
      <c r="E26" s="157"/>
      <c r="F26" s="157"/>
      <c r="G26" s="157"/>
      <c r="H26" s="157"/>
      <c r="I26" s="157"/>
      <c r="J26" s="189"/>
      <c r="K26" s="221"/>
      <c r="L26" s="189"/>
      <c r="M26" s="189"/>
      <c r="N26" s="189"/>
      <c r="O26" s="221"/>
      <c r="P26" s="189"/>
      <c r="Q26" s="230"/>
      <c r="R26" s="221"/>
      <c r="S26" s="189"/>
      <c r="T26" s="189"/>
      <c r="U26" s="189"/>
      <c r="V26" s="189"/>
      <c r="W26" s="195"/>
      <c r="X26" s="221"/>
      <c r="Y26" s="221"/>
      <c r="Z26" s="189"/>
      <c r="AA26" s="233"/>
      <c r="AB26" s="189"/>
      <c r="AC26" s="189"/>
      <c r="AD26" s="189"/>
      <c r="AE26" s="245"/>
      <c r="AF26" s="221"/>
      <c r="AG26" s="221"/>
      <c r="AH26" s="189"/>
      <c r="AI26" s="233"/>
      <c r="AJ26" s="189"/>
      <c r="AK26" s="236"/>
      <c r="AL26" s="38"/>
      <c r="AM26" s="27" t="s">
        <v>16</v>
      </c>
      <c r="AN26" s="28"/>
      <c r="AO26" s="28"/>
      <c r="AP26" s="29"/>
      <c r="AQ26" s="212">
        <f>SUM(AQ24:AR25)</f>
        <v>0</v>
      </c>
      <c r="AR26" s="213"/>
      <c r="AS26" s="30" t="s">
        <v>10</v>
      </c>
      <c r="AT26" s="205" t="s">
        <v>19</v>
      </c>
      <c r="AU26" s="206"/>
      <c r="AV26" s="207"/>
      <c r="AW26" s="16"/>
    </row>
    <row r="27" spans="1:50" s="2" customFormat="1" ht="15.9" customHeight="1" thickBot="1" x14ac:dyDescent="0.25">
      <c r="A27" s="176"/>
      <c r="B27" s="156"/>
      <c r="C27" s="157"/>
      <c r="D27" s="157"/>
      <c r="E27" s="157"/>
      <c r="F27" s="157"/>
      <c r="G27" s="157"/>
      <c r="H27" s="157"/>
      <c r="I27" s="157"/>
      <c r="J27" s="189"/>
      <c r="K27" s="221"/>
      <c r="L27" s="189"/>
      <c r="M27" s="189"/>
      <c r="N27" s="189"/>
      <c r="O27" s="221"/>
      <c r="P27" s="189"/>
      <c r="Q27" s="230"/>
      <c r="R27" s="221"/>
      <c r="S27" s="189"/>
      <c r="T27" s="189"/>
      <c r="U27" s="189"/>
      <c r="V27" s="189"/>
      <c r="W27" s="195"/>
      <c r="X27" s="221"/>
      <c r="Y27" s="221"/>
      <c r="Z27" s="189"/>
      <c r="AA27" s="233"/>
      <c r="AB27" s="189"/>
      <c r="AC27" s="189"/>
      <c r="AD27" s="189"/>
      <c r="AE27" s="245"/>
      <c r="AF27" s="221"/>
      <c r="AG27" s="221"/>
      <c r="AH27" s="189"/>
      <c r="AI27" s="233"/>
      <c r="AJ27" s="189"/>
      <c r="AK27" s="236"/>
      <c r="AL27" s="38"/>
      <c r="AM27" s="32" t="s">
        <v>15</v>
      </c>
      <c r="AN27" s="33"/>
      <c r="AO27" s="33"/>
      <c r="AP27" s="34"/>
      <c r="AQ27" s="208">
        <f>COUNT(J22:AK22)</f>
        <v>0</v>
      </c>
      <c r="AR27" s="209"/>
      <c r="AS27" s="35" t="s">
        <v>10</v>
      </c>
      <c r="AT27" s="210" t="e">
        <f>(AQ26/AQ27)*100</f>
        <v>#DIV/0!</v>
      </c>
      <c r="AU27" s="211"/>
      <c r="AV27" s="75" t="s">
        <v>20</v>
      </c>
      <c r="AW27" s="16"/>
    </row>
    <row r="28" spans="1:50" s="2" customFormat="1" ht="18" customHeight="1" thickTop="1" x14ac:dyDescent="0.2">
      <c r="A28" s="176"/>
      <c r="B28" s="156"/>
      <c r="C28" s="157"/>
      <c r="D28" s="157"/>
      <c r="E28" s="157"/>
      <c r="F28" s="157"/>
      <c r="G28" s="157"/>
      <c r="H28" s="157"/>
      <c r="I28" s="157"/>
      <c r="J28" s="189"/>
      <c r="K28" s="221"/>
      <c r="L28" s="189"/>
      <c r="M28" s="189"/>
      <c r="N28" s="189"/>
      <c r="O28" s="221"/>
      <c r="P28" s="189"/>
      <c r="Q28" s="230"/>
      <c r="R28" s="221"/>
      <c r="S28" s="189"/>
      <c r="T28" s="189"/>
      <c r="U28" s="189"/>
      <c r="V28" s="189"/>
      <c r="W28" s="195"/>
      <c r="X28" s="221"/>
      <c r="Y28" s="221"/>
      <c r="Z28" s="189"/>
      <c r="AA28" s="233"/>
      <c r="AB28" s="189"/>
      <c r="AC28" s="189"/>
      <c r="AD28" s="189"/>
      <c r="AE28" s="245"/>
      <c r="AF28" s="221"/>
      <c r="AG28" s="221"/>
      <c r="AH28" s="189"/>
      <c r="AI28" s="233"/>
      <c r="AJ28" s="189"/>
      <c r="AK28" s="236"/>
      <c r="AL28" s="53" t="s">
        <v>45</v>
      </c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50" ht="15.9" customHeight="1" x14ac:dyDescent="0.2">
      <c r="A29" s="176"/>
      <c r="B29" s="156"/>
      <c r="C29" s="157"/>
      <c r="D29" s="157"/>
      <c r="E29" s="157"/>
      <c r="F29" s="157"/>
      <c r="G29" s="157"/>
      <c r="H29" s="157"/>
      <c r="I29" s="157"/>
      <c r="J29" s="189"/>
      <c r="K29" s="221"/>
      <c r="L29" s="189"/>
      <c r="M29" s="189"/>
      <c r="N29" s="189"/>
      <c r="O29" s="221"/>
      <c r="P29" s="189"/>
      <c r="Q29" s="230"/>
      <c r="R29" s="221"/>
      <c r="S29" s="189"/>
      <c r="T29" s="189"/>
      <c r="U29" s="189"/>
      <c r="V29" s="189"/>
      <c r="W29" s="195"/>
      <c r="X29" s="221"/>
      <c r="Y29" s="221"/>
      <c r="Z29" s="189"/>
      <c r="AA29" s="233"/>
      <c r="AB29" s="189"/>
      <c r="AC29" s="189"/>
      <c r="AD29" s="189"/>
      <c r="AE29" s="245"/>
      <c r="AF29" s="221"/>
      <c r="AG29" s="221"/>
      <c r="AH29" s="189"/>
      <c r="AI29" s="233"/>
      <c r="AJ29" s="189"/>
      <c r="AK29" s="236"/>
      <c r="AL29" s="38"/>
      <c r="AM29" s="11" t="s">
        <v>62</v>
      </c>
      <c r="AN29" s="12"/>
      <c r="AO29" s="12"/>
      <c r="AP29" s="13"/>
      <c r="AQ29" s="151">
        <f>COUNTIF(J24:AK24,"□")</f>
        <v>0</v>
      </c>
      <c r="AR29" s="152"/>
      <c r="AS29" s="14" t="s">
        <v>0</v>
      </c>
      <c r="AT29" s="16"/>
      <c r="AU29" s="16"/>
      <c r="AV29" s="16"/>
      <c r="AW29" s="16"/>
    </row>
    <row r="30" spans="1:50" ht="15.9" customHeight="1" thickBot="1" x14ac:dyDescent="0.25">
      <c r="A30" s="176"/>
      <c r="B30" s="156"/>
      <c r="C30" s="157"/>
      <c r="D30" s="157"/>
      <c r="E30" s="157"/>
      <c r="F30" s="157"/>
      <c r="G30" s="157"/>
      <c r="H30" s="157"/>
      <c r="I30" s="157"/>
      <c r="J30" s="189"/>
      <c r="K30" s="221"/>
      <c r="L30" s="189"/>
      <c r="M30" s="189"/>
      <c r="N30" s="189"/>
      <c r="O30" s="221"/>
      <c r="P30" s="189"/>
      <c r="Q30" s="230"/>
      <c r="R30" s="221"/>
      <c r="S30" s="189"/>
      <c r="T30" s="189"/>
      <c r="U30" s="189"/>
      <c r="V30" s="189"/>
      <c r="W30" s="195"/>
      <c r="X30" s="221"/>
      <c r="Y30" s="221"/>
      <c r="Z30" s="189"/>
      <c r="AA30" s="233"/>
      <c r="AB30" s="189"/>
      <c r="AC30" s="189"/>
      <c r="AD30" s="189"/>
      <c r="AE30" s="245"/>
      <c r="AF30" s="221"/>
      <c r="AG30" s="221"/>
      <c r="AH30" s="189"/>
      <c r="AI30" s="233"/>
      <c r="AJ30" s="189"/>
      <c r="AK30" s="236"/>
      <c r="AL30" s="38"/>
      <c r="AM30" s="23" t="s">
        <v>63</v>
      </c>
      <c r="AN30" s="24"/>
      <c r="AO30" s="24"/>
      <c r="AP30" s="25"/>
      <c r="AQ30" s="208">
        <f>COUNTIF(J24:AK24,"■")</f>
        <v>0</v>
      </c>
      <c r="AR30" s="209"/>
      <c r="AS30" s="26" t="s">
        <v>0</v>
      </c>
      <c r="AT30" s="16"/>
      <c r="AU30" s="16"/>
      <c r="AV30" s="16"/>
      <c r="AW30" s="16"/>
    </row>
    <row r="31" spans="1:50" ht="15.9" customHeight="1" thickTop="1" x14ac:dyDescent="0.2">
      <c r="A31" s="176"/>
      <c r="B31" s="156"/>
      <c r="C31" s="157"/>
      <c r="D31" s="157"/>
      <c r="E31" s="157"/>
      <c r="F31" s="157"/>
      <c r="G31" s="157"/>
      <c r="H31" s="157"/>
      <c r="I31" s="157"/>
      <c r="J31" s="189"/>
      <c r="K31" s="221"/>
      <c r="L31" s="189"/>
      <c r="M31" s="189"/>
      <c r="N31" s="189"/>
      <c r="O31" s="221"/>
      <c r="P31" s="189"/>
      <c r="Q31" s="230"/>
      <c r="R31" s="221"/>
      <c r="S31" s="189"/>
      <c r="T31" s="189"/>
      <c r="U31" s="189"/>
      <c r="V31" s="189"/>
      <c r="W31" s="195"/>
      <c r="X31" s="221"/>
      <c r="Y31" s="221"/>
      <c r="Z31" s="189"/>
      <c r="AA31" s="233"/>
      <c r="AB31" s="189"/>
      <c r="AC31" s="189"/>
      <c r="AD31" s="189"/>
      <c r="AE31" s="245"/>
      <c r="AF31" s="221"/>
      <c r="AG31" s="221"/>
      <c r="AH31" s="189"/>
      <c r="AI31" s="233"/>
      <c r="AJ31" s="189"/>
      <c r="AK31" s="236"/>
      <c r="AL31" s="38"/>
      <c r="AM31" s="27" t="s">
        <v>16</v>
      </c>
      <c r="AN31" s="28"/>
      <c r="AO31" s="28"/>
      <c r="AP31" s="29"/>
      <c r="AQ31" s="212">
        <f>SUM(AQ29:AR30)</f>
        <v>0</v>
      </c>
      <c r="AR31" s="213"/>
      <c r="AS31" s="30" t="s">
        <v>10</v>
      </c>
      <c r="AT31" s="214" t="s">
        <v>19</v>
      </c>
      <c r="AU31" s="215"/>
      <c r="AV31" s="216"/>
      <c r="AW31" s="16"/>
    </row>
    <row r="32" spans="1:50" ht="15.9" customHeight="1" thickBot="1" x14ac:dyDescent="0.25">
      <c r="A32" s="177"/>
      <c r="B32" s="159"/>
      <c r="C32" s="160"/>
      <c r="D32" s="160"/>
      <c r="E32" s="160"/>
      <c r="F32" s="160"/>
      <c r="G32" s="160"/>
      <c r="H32" s="160"/>
      <c r="I32" s="160"/>
      <c r="J32" s="190"/>
      <c r="K32" s="222"/>
      <c r="L32" s="190"/>
      <c r="M32" s="190"/>
      <c r="N32" s="190"/>
      <c r="O32" s="222"/>
      <c r="P32" s="190"/>
      <c r="Q32" s="231"/>
      <c r="R32" s="222"/>
      <c r="S32" s="190"/>
      <c r="T32" s="190"/>
      <c r="U32" s="190"/>
      <c r="V32" s="190"/>
      <c r="W32" s="196"/>
      <c r="X32" s="222"/>
      <c r="Y32" s="222"/>
      <c r="Z32" s="190"/>
      <c r="AA32" s="234"/>
      <c r="AB32" s="190"/>
      <c r="AC32" s="190"/>
      <c r="AD32" s="190"/>
      <c r="AE32" s="246"/>
      <c r="AF32" s="222"/>
      <c r="AG32" s="222"/>
      <c r="AH32" s="190"/>
      <c r="AI32" s="234"/>
      <c r="AJ32" s="190"/>
      <c r="AK32" s="237"/>
      <c r="AL32" s="38"/>
      <c r="AM32" s="32" t="s">
        <v>15</v>
      </c>
      <c r="AN32" s="33"/>
      <c r="AO32" s="33"/>
      <c r="AP32" s="34"/>
      <c r="AQ32" s="208">
        <f>COUNT(J22:AK22)</f>
        <v>0</v>
      </c>
      <c r="AR32" s="209"/>
      <c r="AS32" s="35" t="s">
        <v>10</v>
      </c>
      <c r="AT32" s="203" t="e">
        <f>(AQ31/AQ32)*100</f>
        <v>#DIV/0!</v>
      </c>
      <c r="AU32" s="204"/>
      <c r="AV32" s="76" t="s">
        <v>20</v>
      </c>
      <c r="AW32" s="16"/>
    </row>
    <row r="33" spans="1:53" ht="15.9" customHeight="1" thickTop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 t="s">
        <v>50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53" ht="15.9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8"/>
      <c r="J34" s="89"/>
      <c r="K34" s="8" t="s">
        <v>8</v>
      </c>
      <c r="L34" s="150">
        <f>L6+8</f>
        <v>69</v>
      </c>
      <c r="M34" s="150"/>
      <c r="N34" s="150"/>
      <c r="O34" s="8" t="s">
        <v>9</v>
      </c>
      <c r="P34" s="57"/>
      <c r="Q34" s="8"/>
      <c r="R34" s="8" t="s">
        <v>8</v>
      </c>
      <c r="S34" s="150">
        <f>L6+9</f>
        <v>70</v>
      </c>
      <c r="T34" s="150"/>
      <c r="U34" s="150"/>
      <c r="V34" s="8" t="s">
        <v>9</v>
      </c>
      <c r="W34" s="8"/>
      <c r="X34" s="89"/>
      <c r="Y34" s="8" t="s">
        <v>8</v>
      </c>
      <c r="Z34" s="150">
        <f>L6+10</f>
        <v>71</v>
      </c>
      <c r="AA34" s="150"/>
      <c r="AB34" s="150"/>
      <c r="AC34" s="8" t="s">
        <v>9</v>
      </c>
      <c r="AD34" s="57"/>
      <c r="AE34" s="8"/>
      <c r="AF34" s="8" t="s">
        <v>8</v>
      </c>
      <c r="AG34" s="150">
        <f>L6+11</f>
        <v>72</v>
      </c>
      <c r="AH34" s="150"/>
      <c r="AI34" s="150"/>
      <c r="AJ34" s="8" t="s">
        <v>9</v>
      </c>
      <c r="AK34" s="57"/>
      <c r="AL34" s="4"/>
      <c r="AM34" s="22" t="s">
        <v>11</v>
      </c>
      <c r="AN34" s="168">
        <f>L34</f>
        <v>69</v>
      </c>
      <c r="AO34" s="168"/>
      <c r="AP34" s="69" t="s">
        <v>12</v>
      </c>
      <c r="AQ34" s="10" t="s">
        <v>13</v>
      </c>
      <c r="AR34" s="22" t="s">
        <v>11</v>
      </c>
      <c r="AS34" s="168">
        <f>AG34</f>
        <v>72</v>
      </c>
      <c r="AT34" s="168"/>
      <c r="AU34" s="9" t="s">
        <v>12</v>
      </c>
      <c r="AV34" s="9"/>
      <c r="AW34" s="3"/>
    </row>
    <row r="35" spans="1:53" ht="15.9" customHeight="1" x14ac:dyDescent="0.2">
      <c r="A35" s="147" t="s">
        <v>47</v>
      </c>
      <c r="B35" s="148"/>
      <c r="C35" s="148"/>
      <c r="D35" s="148"/>
      <c r="E35" s="148"/>
      <c r="F35" s="148"/>
      <c r="G35" s="148"/>
      <c r="H35" s="148"/>
      <c r="I35" s="148"/>
      <c r="J35" s="90" t="b">
        <f>IF(AK21="月","火",IF(AK21="火","水",IF(AK21="水","木",IF(AK21="木","金",IF(AK21="金","土",IF(AK21="土","日",IF(AK21="日","月")))))))</f>
        <v>0</v>
      </c>
      <c r="K35" s="86" t="b">
        <f>IF(J35="月","火",IF(J35="火","水",IF(J35="水","木",IF(J35="木","金",IF(J35="金","土",IF(J35="土","日",IF(J35="日","月")))))))</f>
        <v>0</v>
      </c>
      <c r="L35" s="86" t="b">
        <f t="shared" ref="L35:AK35" si="2">IF(K35="月","火",IF(K35="火","水",IF(K35="水","木",IF(K35="木","金",IF(K35="金","土",IF(K35="土","日",IF(K35="日","月")))))))</f>
        <v>0</v>
      </c>
      <c r="M35" s="86" t="b">
        <f t="shared" si="2"/>
        <v>0</v>
      </c>
      <c r="N35" s="86" t="b">
        <f t="shared" si="2"/>
        <v>0</v>
      </c>
      <c r="O35" s="86" t="b">
        <f t="shared" si="2"/>
        <v>0</v>
      </c>
      <c r="P35" s="86" t="b">
        <f t="shared" si="2"/>
        <v>0</v>
      </c>
      <c r="Q35" s="86" t="b">
        <f t="shared" si="2"/>
        <v>0</v>
      </c>
      <c r="R35" s="86" t="b">
        <f t="shared" si="2"/>
        <v>0</v>
      </c>
      <c r="S35" s="86" t="b">
        <f t="shared" si="2"/>
        <v>0</v>
      </c>
      <c r="T35" s="86" t="b">
        <f t="shared" si="2"/>
        <v>0</v>
      </c>
      <c r="U35" s="86" t="b">
        <f t="shared" si="2"/>
        <v>0</v>
      </c>
      <c r="V35" s="86" t="b">
        <f t="shared" si="2"/>
        <v>0</v>
      </c>
      <c r="W35" s="87" t="b">
        <f t="shared" si="2"/>
        <v>0</v>
      </c>
      <c r="X35" s="90" t="b">
        <f t="shared" si="2"/>
        <v>0</v>
      </c>
      <c r="Y35" s="86" t="b">
        <f t="shared" si="2"/>
        <v>0</v>
      </c>
      <c r="Z35" s="86" t="b">
        <f t="shared" si="2"/>
        <v>0</v>
      </c>
      <c r="AA35" s="86" t="b">
        <f t="shared" si="2"/>
        <v>0</v>
      </c>
      <c r="AB35" s="86" t="b">
        <f t="shared" si="2"/>
        <v>0</v>
      </c>
      <c r="AC35" s="86" t="b">
        <f t="shared" si="2"/>
        <v>0</v>
      </c>
      <c r="AD35" s="86" t="b">
        <f t="shared" si="2"/>
        <v>0</v>
      </c>
      <c r="AE35" s="86" t="b">
        <f t="shared" si="2"/>
        <v>0</v>
      </c>
      <c r="AF35" s="86" t="b">
        <f t="shared" si="2"/>
        <v>0</v>
      </c>
      <c r="AG35" s="86" t="b">
        <f t="shared" si="2"/>
        <v>0</v>
      </c>
      <c r="AH35" s="86" t="b">
        <f t="shared" si="2"/>
        <v>0</v>
      </c>
      <c r="AI35" s="86" t="b">
        <f t="shared" si="2"/>
        <v>0</v>
      </c>
      <c r="AJ35" s="86" t="b">
        <f t="shared" si="2"/>
        <v>0</v>
      </c>
      <c r="AK35" s="86" t="b">
        <f t="shared" si="2"/>
        <v>0</v>
      </c>
      <c r="AL35" s="4"/>
      <c r="AM35" s="168" t="s">
        <v>14</v>
      </c>
      <c r="AN35" s="168"/>
      <c r="AO35" s="168"/>
      <c r="AP35" s="168"/>
      <c r="AQ35" s="168"/>
      <c r="AR35" s="168"/>
      <c r="AS35" s="168"/>
      <c r="AT35" s="168"/>
      <c r="AU35" s="168"/>
      <c r="AV35" s="168"/>
      <c r="AW35" s="3"/>
    </row>
    <row r="36" spans="1:53" s="2" customFormat="1" ht="15.9" customHeight="1" thickBot="1" x14ac:dyDescent="0.25">
      <c r="A36" s="169" t="s">
        <v>48</v>
      </c>
      <c r="B36" s="170"/>
      <c r="C36" s="170"/>
      <c r="D36" s="170"/>
      <c r="E36" s="170"/>
      <c r="F36" s="170"/>
      <c r="G36" s="170"/>
      <c r="H36" s="170"/>
      <c r="I36" s="17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53" ht="15.9" customHeight="1" thickTop="1" x14ac:dyDescent="0.2">
      <c r="A37" s="175" t="s">
        <v>35</v>
      </c>
      <c r="B37" s="178" t="s">
        <v>46</v>
      </c>
      <c r="C37" s="179"/>
      <c r="D37" s="179"/>
      <c r="E37" s="179"/>
      <c r="F37" s="179"/>
      <c r="G37" s="180"/>
      <c r="H37" s="184" t="s">
        <v>1</v>
      </c>
      <c r="I37" s="242"/>
      <c r="J37" s="95"/>
      <c r="K37" s="54"/>
      <c r="L37" s="92"/>
      <c r="M37" s="91"/>
      <c r="N37" s="91"/>
      <c r="O37" s="91"/>
      <c r="P37" s="91"/>
      <c r="Q37" s="79"/>
      <c r="R37" s="54"/>
      <c r="S37" s="45"/>
      <c r="T37" s="47"/>
      <c r="U37" s="47"/>
      <c r="V37" s="47"/>
      <c r="W37" s="97"/>
      <c r="X37" s="97"/>
      <c r="Y37" s="54"/>
      <c r="Z37" s="92"/>
      <c r="AA37" s="91"/>
      <c r="AB37" s="92"/>
      <c r="AC37" s="92"/>
      <c r="AD37" s="92"/>
      <c r="AE37" s="46"/>
      <c r="AF37" s="54"/>
      <c r="AG37" s="45"/>
      <c r="AH37" s="45"/>
      <c r="AI37" s="45"/>
      <c r="AJ37" s="45"/>
      <c r="AK37" s="48"/>
      <c r="AL37" s="49" t="s">
        <v>44</v>
      </c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53" ht="15.9" customHeight="1" x14ac:dyDescent="0.2">
      <c r="A38" s="176"/>
      <c r="B38" s="181"/>
      <c r="C38" s="182"/>
      <c r="D38" s="182"/>
      <c r="E38" s="182"/>
      <c r="F38" s="182"/>
      <c r="G38" s="183"/>
      <c r="H38" s="186" t="s">
        <v>2</v>
      </c>
      <c r="I38" s="243"/>
      <c r="J38" s="96"/>
      <c r="K38" s="39"/>
      <c r="L38" s="94"/>
      <c r="M38" s="93"/>
      <c r="N38" s="93"/>
      <c r="O38" s="93"/>
      <c r="P38" s="93"/>
      <c r="Q38" s="80"/>
      <c r="R38" s="39"/>
      <c r="S38" s="17"/>
      <c r="T38" s="36"/>
      <c r="U38" s="36"/>
      <c r="V38" s="36"/>
      <c r="W38" s="98"/>
      <c r="X38" s="98"/>
      <c r="Y38" s="39"/>
      <c r="Z38" s="94"/>
      <c r="AA38" s="93"/>
      <c r="AB38" s="94"/>
      <c r="AC38" s="94"/>
      <c r="AD38" s="94"/>
      <c r="AE38" s="18"/>
      <c r="AF38" s="39"/>
      <c r="AG38" s="17"/>
      <c r="AH38" s="17"/>
      <c r="AI38" s="17"/>
      <c r="AJ38" s="17"/>
      <c r="AK38" s="19"/>
      <c r="AL38" s="38"/>
      <c r="AM38" s="50" t="s">
        <v>62</v>
      </c>
      <c r="AN38" s="51"/>
      <c r="AO38" s="51"/>
      <c r="AP38" s="52"/>
      <c r="AQ38" s="151">
        <f>COUNTIF(J37:AK37,"□")</f>
        <v>0</v>
      </c>
      <c r="AR38" s="152"/>
      <c r="AS38" s="14" t="s">
        <v>0</v>
      </c>
      <c r="AT38" s="16"/>
      <c r="AU38" s="16"/>
      <c r="AV38" s="16"/>
      <c r="AW38" s="16"/>
    </row>
    <row r="39" spans="1:53" ht="15.9" customHeight="1" thickBot="1" x14ac:dyDescent="0.25">
      <c r="A39" s="176"/>
      <c r="B39" s="153" t="s">
        <v>3</v>
      </c>
      <c r="C39" s="154"/>
      <c r="D39" s="154"/>
      <c r="E39" s="154"/>
      <c r="F39" s="154"/>
      <c r="G39" s="154"/>
      <c r="H39" s="154"/>
      <c r="I39" s="154"/>
      <c r="J39" s="188"/>
      <c r="K39" s="217"/>
      <c r="L39" s="188"/>
      <c r="M39" s="188"/>
      <c r="N39" s="188"/>
      <c r="O39" s="188"/>
      <c r="P39" s="188"/>
      <c r="Q39" s="226"/>
      <c r="R39" s="188"/>
      <c r="S39" s="188"/>
      <c r="T39" s="220"/>
      <c r="U39" s="220"/>
      <c r="V39" s="220"/>
      <c r="W39" s="194"/>
      <c r="X39" s="188"/>
      <c r="Y39" s="188"/>
      <c r="Z39" s="188"/>
      <c r="AA39" s="191"/>
      <c r="AB39" s="165"/>
      <c r="AC39" s="172"/>
      <c r="AD39" s="188"/>
      <c r="AE39" s="247"/>
      <c r="AF39" s="217"/>
      <c r="AG39" s="188"/>
      <c r="AH39" s="188"/>
      <c r="AI39" s="188"/>
      <c r="AJ39" s="188"/>
      <c r="AK39" s="188"/>
      <c r="AL39" s="38"/>
      <c r="AM39" s="59" t="s">
        <v>63</v>
      </c>
      <c r="AN39" s="60"/>
      <c r="AO39" s="60"/>
      <c r="AP39" s="61"/>
      <c r="AQ39" s="208">
        <f>COUNTIF(J37:AK37,"■")</f>
        <v>0</v>
      </c>
      <c r="AR39" s="209"/>
      <c r="AS39" s="26" t="s">
        <v>0</v>
      </c>
      <c r="AT39" s="16"/>
      <c r="AU39" s="16"/>
      <c r="AV39" s="16"/>
      <c r="AW39" s="16"/>
    </row>
    <row r="40" spans="1:53" ht="15.9" customHeight="1" thickTop="1" x14ac:dyDescent="0.2">
      <c r="A40" s="176"/>
      <c r="B40" s="156"/>
      <c r="C40" s="157"/>
      <c r="D40" s="157"/>
      <c r="E40" s="157"/>
      <c r="F40" s="157"/>
      <c r="G40" s="157"/>
      <c r="H40" s="157"/>
      <c r="I40" s="157"/>
      <c r="J40" s="189"/>
      <c r="K40" s="218"/>
      <c r="L40" s="189"/>
      <c r="M40" s="189"/>
      <c r="N40" s="189"/>
      <c r="O40" s="189"/>
      <c r="P40" s="189"/>
      <c r="Q40" s="227"/>
      <c r="R40" s="189"/>
      <c r="S40" s="189"/>
      <c r="T40" s="221"/>
      <c r="U40" s="221"/>
      <c r="V40" s="221"/>
      <c r="W40" s="195"/>
      <c r="X40" s="189"/>
      <c r="Y40" s="189"/>
      <c r="Z40" s="189"/>
      <c r="AA40" s="192"/>
      <c r="AB40" s="166"/>
      <c r="AC40" s="173"/>
      <c r="AD40" s="189"/>
      <c r="AE40" s="248"/>
      <c r="AF40" s="218"/>
      <c r="AG40" s="189"/>
      <c r="AH40" s="189"/>
      <c r="AI40" s="189"/>
      <c r="AJ40" s="189"/>
      <c r="AK40" s="189"/>
      <c r="AL40" s="38"/>
      <c r="AM40" s="27" t="s">
        <v>16</v>
      </c>
      <c r="AN40" s="28"/>
      <c r="AO40" s="28"/>
      <c r="AP40" s="29"/>
      <c r="AQ40" s="212">
        <f>SUM(AQ38:AR39)</f>
        <v>0</v>
      </c>
      <c r="AR40" s="213"/>
      <c r="AS40" s="30" t="s">
        <v>10</v>
      </c>
      <c r="AT40" s="205" t="s">
        <v>19</v>
      </c>
      <c r="AU40" s="206"/>
      <c r="AV40" s="207"/>
      <c r="AW40" s="16"/>
      <c r="AX40" s="6" t="s">
        <v>34</v>
      </c>
    </row>
    <row r="41" spans="1:53" ht="15.9" customHeight="1" thickBot="1" x14ac:dyDescent="0.25">
      <c r="A41" s="176"/>
      <c r="B41" s="156"/>
      <c r="C41" s="157"/>
      <c r="D41" s="157"/>
      <c r="E41" s="157"/>
      <c r="F41" s="157"/>
      <c r="G41" s="157"/>
      <c r="H41" s="157"/>
      <c r="I41" s="157"/>
      <c r="J41" s="189"/>
      <c r="K41" s="218"/>
      <c r="L41" s="189"/>
      <c r="M41" s="189"/>
      <c r="N41" s="189"/>
      <c r="O41" s="189"/>
      <c r="P41" s="189"/>
      <c r="Q41" s="227"/>
      <c r="R41" s="189"/>
      <c r="S41" s="189"/>
      <c r="T41" s="221"/>
      <c r="U41" s="221"/>
      <c r="V41" s="221"/>
      <c r="W41" s="195"/>
      <c r="X41" s="189"/>
      <c r="Y41" s="189"/>
      <c r="Z41" s="189"/>
      <c r="AA41" s="192"/>
      <c r="AB41" s="166"/>
      <c r="AC41" s="173"/>
      <c r="AD41" s="189"/>
      <c r="AE41" s="248"/>
      <c r="AF41" s="218"/>
      <c r="AG41" s="189"/>
      <c r="AH41" s="189"/>
      <c r="AI41" s="189"/>
      <c r="AJ41" s="189"/>
      <c r="AK41" s="189"/>
      <c r="AL41" s="38"/>
      <c r="AM41" s="32" t="s">
        <v>15</v>
      </c>
      <c r="AN41" s="33"/>
      <c r="AO41" s="33"/>
      <c r="AP41" s="34"/>
      <c r="AQ41" s="208">
        <f>COUNT(J36:AK36)</f>
        <v>0</v>
      </c>
      <c r="AR41" s="209"/>
      <c r="AS41" s="35" t="s">
        <v>10</v>
      </c>
      <c r="AT41" s="210" t="e">
        <f>(AQ40/AQ41)*100</f>
        <v>#DIV/0!</v>
      </c>
      <c r="AU41" s="211"/>
      <c r="AV41" s="75" t="s">
        <v>20</v>
      </c>
      <c r="AW41" s="16"/>
      <c r="AX41" s="5" t="s">
        <v>29</v>
      </c>
    </row>
    <row r="42" spans="1:53" ht="15.9" customHeight="1" thickTop="1" x14ac:dyDescent="0.2">
      <c r="A42" s="176"/>
      <c r="B42" s="156"/>
      <c r="C42" s="157"/>
      <c r="D42" s="157"/>
      <c r="E42" s="157"/>
      <c r="F42" s="157"/>
      <c r="G42" s="157"/>
      <c r="H42" s="157"/>
      <c r="I42" s="157"/>
      <c r="J42" s="189"/>
      <c r="K42" s="218"/>
      <c r="L42" s="189"/>
      <c r="M42" s="189"/>
      <c r="N42" s="189"/>
      <c r="O42" s="189"/>
      <c r="P42" s="189"/>
      <c r="Q42" s="227"/>
      <c r="R42" s="189"/>
      <c r="S42" s="189"/>
      <c r="T42" s="221"/>
      <c r="U42" s="221"/>
      <c r="V42" s="221"/>
      <c r="W42" s="195"/>
      <c r="X42" s="189"/>
      <c r="Y42" s="189"/>
      <c r="Z42" s="189"/>
      <c r="AA42" s="192"/>
      <c r="AB42" s="166"/>
      <c r="AC42" s="173"/>
      <c r="AD42" s="189"/>
      <c r="AE42" s="248"/>
      <c r="AF42" s="218"/>
      <c r="AG42" s="189"/>
      <c r="AH42" s="189"/>
      <c r="AI42" s="189"/>
      <c r="AJ42" s="189"/>
      <c r="AK42" s="189"/>
      <c r="AL42" s="53" t="s">
        <v>45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5" t="s">
        <v>31</v>
      </c>
    </row>
    <row r="43" spans="1:53" ht="15.9" customHeight="1" x14ac:dyDescent="0.2">
      <c r="A43" s="176"/>
      <c r="B43" s="156"/>
      <c r="C43" s="157"/>
      <c r="D43" s="157"/>
      <c r="E43" s="157"/>
      <c r="F43" s="157"/>
      <c r="G43" s="157"/>
      <c r="H43" s="157"/>
      <c r="I43" s="157"/>
      <c r="J43" s="189"/>
      <c r="K43" s="218"/>
      <c r="L43" s="189"/>
      <c r="M43" s="189"/>
      <c r="N43" s="189"/>
      <c r="O43" s="189"/>
      <c r="P43" s="189"/>
      <c r="Q43" s="227"/>
      <c r="R43" s="189"/>
      <c r="S43" s="189"/>
      <c r="T43" s="221"/>
      <c r="U43" s="221"/>
      <c r="V43" s="221"/>
      <c r="W43" s="195"/>
      <c r="X43" s="189"/>
      <c r="Y43" s="189"/>
      <c r="Z43" s="189"/>
      <c r="AA43" s="192"/>
      <c r="AB43" s="166"/>
      <c r="AC43" s="173"/>
      <c r="AD43" s="189"/>
      <c r="AE43" s="248"/>
      <c r="AF43" s="218"/>
      <c r="AG43" s="189"/>
      <c r="AH43" s="189"/>
      <c r="AI43" s="189"/>
      <c r="AJ43" s="189"/>
      <c r="AK43" s="189"/>
      <c r="AL43" s="38"/>
      <c r="AM43" s="11" t="s">
        <v>62</v>
      </c>
      <c r="AN43" s="12"/>
      <c r="AO43" s="12"/>
      <c r="AP43" s="13"/>
      <c r="AQ43" s="151">
        <f>COUNTIF(J38:AK38,"□")</f>
        <v>0</v>
      </c>
      <c r="AR43" s="152"/>
      <c r="AS43" s="14" t="s">
        <v>0</v>
      </c>
      <c r="AT43" s="16"/>
      <c r="AU43" s="16"/>
      <c r="AV43" s="16"/>
      <c r="AW43" s="16"/>
      <c r="AX43" s="15" t="s">
        <v>28</v>
      </c>
      <c r="AY43" s="5"/>
      <c r="AZ43" s="5"/>
      <c r="BA43" s="5"/>
    </row>
    <row r="44" spans="1:53" ht="15.9" customHeight="1" thickBot="1" x14ac:dyDescent="0.25">
      <c r="A44" s="176"/>
      <c r="B44" s="156"/>
      <c r="C44" s="157"/>
      <c r="D44" s="157"/>
      <c r="E44" s="157"/>
      <c r="F44" s="157"/>
      <c r="G44" s="157"/>
      <c r="H44" s="157"/>
      <c r="I44" s="157"/>
      <c r="J44" s="189"/>
      <c r="K44" s="218"/>
      <c r="L44" s="189"/>
      <c r="M44" s="189"/>
      <c r="N44" s="189"/>
      <c r="O44" s="189"/>
      <c r="P44" s="189"/>
      <c r="Q44" s="227"/>
      <c r="R44" s="189"/>
      <c r="S44" s="189"/>
      <c r="T44" s="221"/>
      <c r="U44" s="221"/>
      <c r="V44" s="221"/>
      <c r="W44" s="195"/>
      <c r="X44" s="189"/>
      <c r="Y44" s="189"/>
      <c r="Z44" s="189"/>
      <c r="AA44" s="192"/>
      <c r="AB44" s="166"/>
      <c r="AC44" s="173"/>
      <c r="AD44" s="189"/>
      <c r="AE44" s="248"/>
      <c r="AF44" s="218"/>
      <c r="AG44" s="189"/>
      <c r="AH44" s="189"/>
      <c r="AI44" s="189"/>
      <c r="AJ44" s="189"/>
      <c r="AK44" s="189"/>
      <c r="AL44" s="38"/>
      <c r="AM44" s="23" t="s">
        <v>63</v>
      </c>
      <c r="AN44" s="24"/>
      <c r="AO44" s="24"/>
      <c r="AP44" s="25"/>
      <c r="AQ44" s="208">
        <f>COUNTIF(J38:AK38,"■")</f>
        <v>0</v>
      </c>
      <c r="AR44" s="209"/>
      <c r="AS44" s="26" t="s">
        <v>0</v>
      </c>
      <c r="AT44" s="16"/>
      <c r="AU44" s="16"/>
      <c r="AV44" s="16"/>
      <c r="AW44" s="16"/>
      <c r="AX44" s="15" t="s">
        <v>32</v>
      </c>
      <c r="AY44" s="15"/>
      <c r="AZ44" s="15"/>
      <c r="BA44" s="15"/>
    </row>
    <row r="45" spans="1:53" ht="15.9" customHeight="1" thickTop="1" x14ac:dyDescent="0.2">
      <c r="A45" s="176"/>
      <c r="B45" s="156"/>
      <c r="C45" s="157"/>
      <c r="D45" s="157"/>
      <c r="E45" s="157"/>
      <c r="F45" s="157"/>
      <c r="G45" s="157"/>
      <c r="H45" s="157"/>
      <c r="I45" s="157"/>
      <c r="J45" s="189"/>
      <c r="K45" s="218"/>
      <c r="L45" s="189"/>
      <c r="M45" s="189"/>
      <c r="N45" s="189"/>
      <c r="O45" s="189"/>
      <c r="P45" s="189"/>
      <c r="Q45" s="227"/>
      <c r="R45" s="189"/>
      <c r="S45" s="189"/>
      <c r="T45" s="221"/>
      <c r="U45" s="221"/>
      <c r="V45" s="221"/>
      <c r="W45" s="195"/>
      <c r="X45" s="189"/>
      <c r="Y45" s="189"/>
      <c r="Z45" s="189"/>
      <c r="AA45" s="192"/>
      <c r="AB45" s="166"/>
      <c r="AC45" s="173"/>
      <c r="AD45" s="189"/>
      <c r="AE45" s="248"/>
      <c r="AF45" s="218"/>
      <c r="AG45" s="189"/>
      <c r="AH45" s="189"/>
      <c r="AI45" s="189"/>
      <c r="AJ45" s="189"/>
      <c r="AK45" s="189"/>
      <c r="AL45" s="38"/>
      <c r="AM45" s="27" t="s">
        <v>16</v>
      </c>
      <c r="AN45" s="28"/>
      <c r="AO45" s="28"/>
      <c r="AP45" s="29"/>
      <c r="AQ45" s="212">
        <f>SUM(AQ43:AR44)</f>
        <v>0</v>
      </c>
      <c r="AR45" s="213"/>
      <c r="AS45" s="30" t="s">
        <v>10</v>
      </c>
      <c r="AT45" s="214" t="s">
        <v>19</v>
      </c>
      <c r="AU45" s="215"/>
      <c r="AV45" s="216"/>
      <c r="AW45" s="16"/>
      <c r="AX45" s="6" t="s">
        <v>30</v>
      </c>
      <c r="AY45" s="16"/>
      <c r="AZ45" s="16"/>
      <c r="BA45" s="16"/>
    </row>
    <row r="46" spans="1:53" ht="15.9" customHeight="1" thickBot="1" x14ac:dyDescent="0.25">
      <c r="A46" s="177"/>
      <c r="B46" s="159"/>
      <c r="C46" s="160"/>
      <c r="D46" s="160"/>
      <c r="E46" s="160"/>
      <c r="F46" s="160"/>
      <c r="G46" s="160"/>
      <c r="H46" s="160"/>
      <c r="I46" s="160"/>
      <c r="J46" s="190"/>
      <c r="K46" s="219"/>
      <c r="L46" s="190"/>
      <c r="M46" s="190"/>
      <c r="N46" s="190"/>
      <c r="O46" s="190"/>
      <c r="P46" s="190"/>
      <c r="Q46" s="228"/>
      <c r="R46" s="190"/>
      <c r="S46" s="190"/>
      <c r="T46" s="222"/>
      <c r="U46" s="222"/>
      <c r="V46" s="222"/>
      <c r="W46" s="196"/>
      <c r="X46" s="190"/>
      <c r="Y46" s="190"/>
      <c r="Z46" s="190"/>
      <c r="AA46" s="193"/>
      <c r="AB46" s="167"/>
      <c r="AC46" s="174"/>
      <c r="AD46" s="190"/>
      <c r="AE46" s="249"/>
      <c r="AF46" s="219"/>
      <c r="AG46" s="190"/>
      <c r="AH46" s="190"/>
      <c r="AI46" s="190"/>
      <c r="AJ46" s="190"/>
      <c r="AK46" s="190"/>
      <c r="AL46" s="38"/>
      <c r="AM46" s="32" t="s">
        <v>15</v>
      </c>
      <c r="AN46" s="33"/>
      <c r="AO46" s="33"/>
      <c r="AP46" s="34"/>
      <c r="AQ46" s="208">
        <f>COUNT(J36:AK36)</f>
        <v>0</v>
      </c>
      <c r="AR46" s="209"/>
      <c r="AS46" s="35" t="s">
        <v>10</v>
      </c>
      <c r="AT46" s="203" t="e">
        <f>(AQ45/AQ46)*100</f>
        <v>#DIV/0!</v>
      </c>
      <c r="AU46" s="204"/>
      <c r="AV46" s="76" t="s">
        <v>20</v>
      </c>
      <c r="AW46" s="16"/>
      <c r="AX46" s="15" t="s">
        <v>33</v>
      </c>
      <c r="AY46" s="15"/>
      <c r="AZ46" s="15"/>
      <c r="BA46" s="6"/>
    </row>
    <row r="47" spans="1:53" ht="15.9" customHeight="1" thickTop="1" x14ac:dyDescent="0.2">
      <c r="A47" s="238" t="s">
        <v>43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53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</sheetData>
  <mergeCells count="177">
    <mergeCell ref="A47:AK47"/>
    <mergeCell ref="AT40:AV40"/>
    <mergeCell ref="AQ41:AR41"/>
    <mergeCell ref="AT41:AU41"/>
    <mergeCell ref="AQ43:AR43"/>
    <mergeCell ref="AQ44:AR44"/>
    <mergeCell ref="AQ45:AR45"/>
    <mergeCell ref="AT45:AV45"/>
    <mergeCell ref="AH39:AH46"/>
    <mergeCell ref="AB39:AB46"/>
    <mergeCell ref="AC39:AC46"/>
    <mergeCell ref="AD39:AD46"/>
    <mergeCell ref="AE39:AE46"/>
    <mergeCell ref="AF39:AF46"/>
    <mergeCell ref="AG39:AG46"/>
    <mergeCell ref="V39:V46"/>
    <mergeCell ref="S39:S46"/>
    <mergeCell ref="T39:T46"/>
    <mergeCell ref="U39:U46"/>
    <mergeCell ref="AT46:AU46"/>
    <mergeCell ref="AI39:AI46"/>
    <mergeCell ref="AJ39:AJ46"/>
    <mergeCell ref="AK39:AK46"/>
    <mergeCell ref="AQ39:AR39"/>
    <mergeCell ref="A37:A46"/>
    <mergeCell ref="B37:G38"/>
    <mergeCell ref="H37:I37"/>
    <mergeCell ref="H38:I38"/>
    <mergeCell ref="AQ38:AR38"/>
    <mergeCell ref="B39:I46"/>
    <mergeCell ref="W39:W46"/>
    <mergeCell ref="X39:X46"/>
    <mergeCell ref="Y39:Y46"/>
    <mergeCell ref="Z39:Z46"/>
    <mergeCell ref="AA39:AA46"/>
    <mergeCell ref="P39:P46"/>
    <mergeCell ref="Q39:Q46"/>
    <mergeCell ref="R39:R46"/>
    <mergeCell ref="AQ40:AR40"/>
    <mergeCell ref="AQ46:AR46"/>
    <mergeCell ref="J39:J46"/>
    <mergeCell ref="K39:K46"/>
    <mergeCell ref="L39:L46"/>
    <mergeCell ref="M39:M46"/>
    <mergeCell ref="N39:N46"/>
    <mergeCell ref="O39:O46"/>
    <mergeCell ref="K25:K32"/>
    <mergeCell ref="L25:L32"/>
    <mergeCell ref="M25:M32"/>
    <mergeCell ref="N25:N32"/>
    <mergeCell ref="O25:O32"/>
    <mergeCell ref="A35:I35"/>
    <mergeCell ref="AM35:AV35"/>
    <mergeCell ref="A36:I36"/>
    <mergeCell ref="AS34:AT34"/>
    <mergeCell ref="AQ26:AR26"/>
    <mergeCell ref="AT26:AV26"/>
    <mergeCell ref="AQ27:AR27"/>
    <mergeCell ref="AT27:AU27"/>
    <mergeCell ref="AQ29:AR29"/>
    <mergeCell ref="AQ30:AR30"/>
    <mergeCell ref="A34:I34"/>
    <mergeCell ref="L34:N34"/>
    <mergeCell ref="S34:U34"/>
    <mergeCell ref="Z34:AB34"/>
    <mergeCell ref="AG34:AI34"/>
    <mergeCell ref="AN34:AO34"/>
    <mergeCell ref="AI25:AI32"/>
    <mergeCell ref="AJ25:AJ32"/>
    <mergeCell ref="AK25:AK32"/>
    <mergeCell ref="AC25:AC32"/>
    <mergeCell ref="AD25:AD32"/>
    <mergeCell ref="AE25:AE32"/>
    <mergeCell ref="AF25:AF32"/>
    <mergeCell ref="Q25:Q32"/>
    <mergeCell ref="R25:R32"/>
    <mergeCell ref="S25:S32"/>
    <mergeCell ref="T25:T32"/>
    <mergeCell ref="U25:U32"/>
    <mergeCell ref="V25:V32"/>
    <mergeCell ref="P25:P32"/>
    <mergeCell ref="A21:I21"/>
    <mergeCell ref="AM21:AV21"/>
    <mergeCell ref="A22:I22"/>
    <mergeCell ref="A23:A32"/>
    <mergeCell ref="B23:G24"/>
    <mergeCell ref="H23:I23"/>
    <mergeCell ref="H24:I24"/>
    <mergeCell ref="AQ24:AR24"/>
    <mergeCell ref="B25:I32"/>
    <mergeCell ref="J25:J32"/>
    <mergeCell ref="AG25:AG32"/>
    <mergeCell ref="AH25:AH32"/>
    <mergeCell ref="W25:W32"/>
    <mergeCell ref="X25:X32"/>
    <mergeCell ref="Y25:Y32"/>
    <mergeCell ref="Z25:Z32"/>
    <mergeCell ref="AA25:AA32"/>
    <mergeCell ref="AB25:AB32"/>
    <mergeCell ref="AQ31:AR31"/>
    <mergeCell ref="AT31:AV31"/>
    <mergeCell ref="AQ32:AR32"/>
    <mergeCell ref="AT32:AU32"/>
    <mergeCell ref="AQ25:AR25"/>
    <mergeCell ref="AT18:AU18"/>
    <mergeCell ref="A20:I20"/>
    <mergeCell ref="L20:N20"/>
    <mergeCell ref="S20:U20"/>
    <mergeCell ref="Z20:AB20"/>
    <mergeCell ref="AG20:AI20"/>
    <mergeCell ref="AN20:AO20"/>
    <mergeCell ref="AS20:AT20"/>
    <mergeCell ref="AH11:AH18"/>
    <mergeCell ref="AI11:AI18"/>
    <mergeCell ref="AT12:AV12"/>
    <mergeCell ref="AQ13:AR13"/>
    <mergeCell ref="AT13:AU13"/>
    <mergeCell ref="AQ15:AR15"/>
    <mergeCell ref="AQ16:AR16"/>
    <mergeCell ref="AQ17:AR17"/>
    <mergeCell ref="AT17:AV17"/>
    <mergeCell ref="AJ11:AJ18"/>
    <mergeCell ref="AK11:AK18"/>
    <mergeCell ref="AQ11:AR11"/>
    <mergeCell ref="AQ12:AR12"/>
    <mergeCell ref="AQ18:AR18"/>
    <mergeCell ref="AB11:AB18"/>
    <mergeCell ref="AC11:AC18"/>
    <mergeCell ref="L11:L18"/>
    <mergeCell ref="M11:M18"/>
    <mergeCell ref="N11:N18"/>
    <mergeCell ref="AD11:AD18"/>
    <mergeCell ref="AE11:AE18"/>
    <mergeCell ref="AF11:AF18"/>
    <mergeCell ref="U11:U18"/>
    <mergeCell ref="AG11:AG18"/>
    <mergeCell ref="V11:V18"/>
    <mergeCell ref="W11:W18"/>
    <mergeCell ref="X11:X18"/>
    <mergeCell ref="Y11:Y18"/>
    <mergeCell ref="Z11:Z18"/>
    <mergeCell ref="AA11:AA18"/>
    <mergeCell ref="AN6:AO6"/>
    <mergeCell ref="AS6:AT6"/>
    <mergeCell ref="A7:I7"/>
    <mergeCell ref="AM7:AV7"/>
    <mergeCell ref="A8:I8"/>
    <mergeCell ref="A9:A18"/>
    <mergeCell ref="B9:G10"/>
    <mergeCell ref="H9:I9"/>
    <mergeCell ref="H10:I10"/>
    <mergeCell ref="AQ10:AR10"/>
    <mergeCell ref="A6:I6"/>
    <mergeCell ref="L6:N6"/>
    <mergeCell ref="S6:U6"/>
    <mergeCell ref="Z6:AB6"/>
    <mergeCell ref="AG6:AI6"/>
    <mergeCell ref="O11:O18"/>
    <mergeCell ref="P11:P18"/>
    <mergeCell ref="Q11:Q18"/>
    <mergeCell ref="R11:R18"/>
    <mergeCell ref="S11:S18"/>
    <mergeCell ref="T11:T18"/>
    <mergeCell ref="B11:I18"/>
    <mergeCell ref="J11:J18"/>
    <mergeCell ref="K11:K18"/>
    <mergeCell ref="A1:Q1"/>
    <mergeCell ref="F2:Q2"/>
    <mergeCell ref="F3:Q3"/>
    <mergeCell ref="R2:S2"/>
    <mergeCell ref="U2:AA2"/>
    <mergeCell ref="AK2:AM2"/>
    <mergeCell ref="AO2:AV2"/>
    <mergeCell ref="AK3:AM3"/>
    <mergeCell ref="B2:D2"/>
    <mergeCell ref="AE2:AG2"/>
    <mergeCell ref="B3:D3"/>
  </mergeCells>
  <phoneticPr fontId="6"/>
  <conditionalFormatting sqref="J7:AK7">
    <cfRule type="containsText" dxfId="11" priority="5" stopIfTrue="1" operator="containsText" text="日">
      <formula>NOT(ISERROR(SEARCH("日",J7)))</formula>
    </cfRule>
    <cfRule type="containsText" dxfId="10" priority="6" stopIfTrue="1" operator="containsText" text="土">
      <formula>NOT(ISERROR(SEARCH("土",J7)))</formula>
    </cfRule>
  </conditionalFormatting>
  <conditionalFormatting sqref="J21:AK21">
    <cfRule type="containsText" dxfId="9" priority="3" stopIfTrue="1" operator="containsText" text="日">
      <formula>NOT(ISERROR(SEARCH("日",J21)))</formula>
    </cfRule>
    <cfRule type="containsText" dxfId="8" priority="4" stopIfTrue="1" operator="containsText" text="土">
      <formula>NOT(ISERROR(SEARCH("土",J21)))</formula>
    </cfRule>
  </conditionalFormatting>
  <conditionalFormatting sqref="J35:AK35">
    <cfRule type="containsText" dxfId="7" priority="1" stopIfTrue="1" operator="containsText" text="日">
      <formula>NOT(ISERROR(SEARCH("日",J35)))</formula>
    </cfRule>
    <cfRule type="containsText" dxfId="6" priority="2" stopIfTrue="1" operator="containsText" text="土">
      <formula>NOT(ISERROR(SEARCH("土",J35)))</formula>
    </cfRule>
  </conditionalFormatting>
  <dataValidations count="2">
    <dataValidation type="list" allowBlank="1" showInputMessage="1" showErrorMessage="1" sqref="J9:AK10 J37:AK38 J23:AK24" xr:uid="{00000000-0002-0000-0500-000001000000}">
      <formula1>$BC$1:$BC$6</formula1>
    </dataValidation>
    <dataValidation type="list" allowBlank="1" showInputMessage="1" showErrorMessage="1" sqref="J7" xr:uid="{00000000-0002-0000-0500-000002000000}">
      <formula1>$BB$1:$BB$9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V40"/>
  <sheetViews>
    <sheetView view="pageBreakPreview" topLeftCell="A16" zoomScaleNormal="100" zoomScaleSheetLayoutView="100" workbookViewId="0">
      <selection activeCell="AP9" sqref="AP9"/>
    </sheetView>
  </sheetViews>
  <sheetFormatPr defaultRowHeight="13.2" x14ac:dyDescent="0.2"/>
  <cols>
    <col min="1" max="56" width="2.88671875" customWidth="1"/>
  </cols>
  <sheetData>
    <row r="1" spans="1:48" ht="26.25" customHeight="1" x14ac:dyDescent="0.2">
      <c r="A1" s="145" t="s">
        <v>142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AR1" s="81"/>
      <c r="AS1" s="81"/>
      <c r="AT1" s="81"/>
      <c r="AU1" s="81"/>
    </row>
    <row r="2" spans="1:48" ht="18.75" customHeight="1" x14ac:dyDescent="0.2">
      <c r="A2" s="1"/>
      <c r="B2" s="259" t="s">
        <v>5</v>
      </c>
      <c r="C2" s="259"/>
      <c r="D2" s="259"/>
      <c r="E2" t="s">
        <v>6</v>
      </c>
      <c r="F2" s="256">
        <f>'1・12'!$F$2:$Q$2</f>
        <v>0</v>
      </c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60" t="s">
        <v>4</v>
      </c>
      <c r="U2" s="260"/>
      <c r="V2" s="44" t="s">
        <v>6</v>
      </c>
      <c r="W2" s="239" t="str">
        <f>'1・12'!$U$2</f>
        <v>R○.○.○～R○.○.○</v>
      </c>
      <c r="X2" s="239"/>
      <c r="Y2" s="239"/>
      <c r="Z2" s="239"/>
      <c r="AA2" s="239"/>
      <c r="AB2" s="239"/>
      <c r="AC2" s="239"/>
      <c r="AD2" s="239"/>
      <c r="AE2" s="239"/>
      <c r="AF2" s="37"/>
      <c r="AG2" s="37"/>
      <c r="AH2" s="100" t="s">
        <v>40</v>
      </c>
      <c r="AI2" s="37" t="s">
        <v>42</v>
      </c>
      <c r="AJ2" s="258" t="e">
        <f>'1・12'!$AO$2:$AV$2</f>
        <v>#VALUE!</v>
      </c>
      <c r="AK2" s="258"/>
      <c r="AL2" s="258"/>
      <c r="AM2" s="258"/>
      <c r="AN2" s="258"/>
      <c r="AO2" s="258"/>
      <c r="AP2" s="258"/>
      <c r="AQ2" s="258"/>
      <c r="AR2" s="239"/>
      <c r="AS2" s="239"/>
      <c r="AT2" s="239"/>
    </row>
    <row r="3" spans="1:48" ht="18.75" customHeight="1" x14ac:dyDescent="0.2">
      <c r="B3" s="261" t="s">
        <v>7</v>
      </c>
      <c r="C3" s="261"/>
      <c r="D3" s="261"/>
      <c r="E3" t="s">
        <v>6</v>
      </c>
      <c r="F3" s="256">
        <f>'1・12'!$F$3:$R$3</f>
        <v>0</v>
      </c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100" t="s">
        <v>41</v>
      </c>
      <c r="AI3" s="37" t="s">
        <v>42</v>
      </c>
      <c r="AJ3" s="257" t="s">
        <v>66</v>
      </c>
      <c r="AK3" s="257"/>
      <c r="AL3" s="257"/>
      <c r="AM3" s="257"/>
      <c r="AN3" s="257"/>
      <c r="AO3" s="257"/>
      <c r="AP3" s="257"/>
      <c r="AQ3" s="257"/>
      <c r="AR3" s="257"/>
      <c r="AS3" s="257"/>
      <c r="AT3" s="257"/>
    </row>
    <row r="5" spans="1:48" x14ac:dyDescent="0.2">
      <c r="B5" s="40" t="s">
        <v>11</v>
      </c>
      <c r="C5" s="255">
        <v>1</v>
      </c>
      <c r="D5" s="255"/>
      <c r="E5" s="40" t="s">
        <v>12</v>
      </c>
      <c r="F5" s="40" t="s">
        <v>22</v>
      </c>
      <c r="G5" s="40" t="s">
        <v>11</v>
      </c>
      <c r="H5" s="255">
        <v>4</v>
      </c>
      <c r="I5" s="255"/>
      <c r="J5" s="40" t="s">
        <v>12</v>
      </c>
      <c r="N5" s="40" t="s">
        <v>11</v>
      </c>
      <c r="O5" s="262">
        <v>25</v>
      </c>
      <c r="P5" s="262"/>
      <c r="Q5" s="40" t="s">
        <v>12</v>
      </c>
      <c r="R5" s="40" t="s">
        <v>22</v>
      </c>
      <c r="S5" s="40" t="s">
        <v>11</v>
      </c>
      <c r="T5" s="255">
        <v>28</v>
      </c>
      <c r="U5" s="255"/>
      <c r="V5" s="40" t="s">
        <v>12</v>
      </c>
      <c r="Y5" s="40" t="s">
        <v>11</v>
      </c>
      <c r="Z5" s="255">
        <v>49</v>
      </c>
      <c r="AA5" s="255"/>
      <c r="AB5" s="40" t="s">
        <v>12</v>
      </c>
      <c r="AC5" s="40" t="s">
        <v>22</v>
      </c>
      <c r="AD5" s="40" t="s">
        <v>11</v>
      </c>
      <c r="AE5" s="255">
        <v>52</v>
      </c>
      <c r="AF5" s="255"/>
      <c r="AG5" s="40" t="s">
        <v>12</v>
      </c>
      <c r="AJ5" s="40" t="s">
        <v>23</v>
      </c>
      <c r="AK5" s="42"/>
      <c r="AL5" s="42"/>
      <c r="AM5" s="40"/>
      <c r="AN5" s="40"/>
      <c r="AO5" s="40"/>
      <c r="AP5" s="43"/>
      <c r="AQ5" s="44"/>
      <c r="AR5" s="37"/>
    </row>
    <row r="6" spans="1:48" x14ac:dyDescent="0.2">
      <c r="B6" s="11" t="s">
        <v>64</v>
      </c>
      <c r="C6" s="12"/>
      <c r="D6" s="12"/>
      <c r="E6" s="13"/>
      <c r="F6" s="151">
        <f>'1・12'!AQ15</f>
        <v>0</v>
      </c>
      <c r="G6" s="152"/>
      <c r="H6" s="14" t="s">
        <v>0</v>
      </c>
      <c r="I6" s="16"/>
      <c r="J6" s="16"/>
      <c r="K6" s="16"/>
      <c r="L6" s="16"/>
      <c r="N6" s="11" t="s">
        <v>64</v>
      </c>
      <c r="O6" s="12"/>
      <c r="P6" s="12"/>
      <c r="Q6" s="13"/>
      <c r="R6" s="151">
        <f>'25・36'!AQ15</f>
        <v>0</v>
      </c>
      <c r="S6" s="152"/>
      <c r="T6" s="14" t="s">
        <v>0</v>
      </c>
      <c r="U6" s="16"/>
      <c r="V6" s="16"/>
      <c r="W6" s="16"/>
      <c r="Y6" s="11" t="s">
        <v>64</v>
      </c>
      <c r="Z6" s="12"/>
      <c r="AA6" s="12"/>
      <c r="AB6" s="13"/>
      <c r="AC6" s="151">
        <f>'49・60'!AQ15</f>
        <v>0</v>
      </c>
      <c r="AD6" s="152"/>
      <c r="AE6" s="14" t="s">
        <v>0</v>
      </c>
      <c r="AF6" s="16"/>
      <c r="AG6" s="16"/>
      <c r="AH6" s="16"/>
      <c r="AJ6" s="11" t="s">
        <v>64</v>
      </c>
      <c r="AK6" s="12"/>
      <c r="AL6" s="12"/>
      <c r="AM6" s="13"/>
      <c r="AN6" s="151">
        <f>F6+F12+F18+F24+F30+F36+R6+R12+R18+R24+R30+R36+AC6+AC12+AC18+AC24+AC30+AC36</f>
        <v>0</v>
      </c>
      <c r="AO6" s="152"/>
      <c r="AP6" s="14" t="s">
        <v>0</v>
      </c>
      <c r="AQ6" s="16"/>
      <c r="AR6" s="16"/>
      <c r="AS6" s="16"/>
    </row>
    <row r="7" spans="1:48" ht="13.8" thickBot="1" x14ac:dyDescent="0.25">
      <c r="B7" s="23" t="s">
        <v>65</v>
      </c>
      <c r="C7" s="24"/>
      <c r="D7" s="24"/>
      <c r="E7" s="25"/>
      <c r="F7" s="253">
        <f>'1・12'!AQ16</f>
        <v>0</v>
      </c>
      <c r="G7" s="254"/>
      <c r="H7" s="26" t="s">
        <v>0</v>
      </c>
      <c r="I7" s="16"/>
      <c r="J7" s="16"/>
      <c r="K7" s="16"/>
      <c r="N7" s="23" t="s">
        <v>65</v>
      </c>
      <c r="O7" s="24"/>
      <c r="P7" s="24"/>
      <c r="Q7" s="25"/>
      <c r="R7" s="253">
        <f>'25・36'!AQ16</f>
        <v>0</v>
      </c>
      <c r="S7" s="254"/>
      <c r="T7" s="26" t="s">
        <v>0</v>
      </c>
      <c r="U7" s="16"/>
      <c r="V7" s="16"/>
      <c r="W7" s="16"/>
      <c r="Y7" s="23" t="s">
        <v>65</v>
      </c>
      <c r="Z7" s="24"/>
      <c r="AA7" s="24"/>
      <c r="AB7" s="25"/>
      <c r="AC7" s="253">
        <f>'49・60'!AQ16</f>
        <v>0</v>
      </c>
      <c r="AD7" s="254"/>
      <c r="AE7" s="26" t="s">
        <v>0</v>
      </c>
      <c r="AF7" s="16"/>
      <c r="AG7" s="16"/>
      <c r="AH7" s="16"/>
      <c r="AJ7" s="23" t="s">
        <v>65</v>
      </c>
      <c r="AK7" s="24"/>
      <c r="AL7" s="24"/>
      <c r="AM7" s="25"/>
      <c r="AN7" s="151">
        <f>F7+F13+F19+F25+F31+F37+R7+R13+R19+R25+R31+R37+AC7+AC13+AC19+AC25+AC31+AC37</f>
        <v>0</v>
      </c>
      <c r="AO7" s="152"/>
      <c r="AP7" s="26" t="s">
        <v>0</v>
      </c>
      <c r="AQ7" s="16"/>
      <c r="AR7" s="16"/>
      <c r="AS7" s="16"/>
    </row>
    <row r="8" spans="1:48" ht="13.8" thickTop="1" x14ac:dyDescent="0.2">
      <c r="B8" s="27" t="s">
        <v>16</v>
      </c>
      <c r="C8" s="28"/>
      <c r="D8" s="28"/>
      <c r="E8" s="29"/>
      <c r="F8" s="212">
        <f>'1・12'!AQ17</f>
        <v>0</v>
      </c>
      <c r="G8" s="213"/>
      <c r="H8" s="30" t="s">
        <v>10</v>
      </c>
      <c r="I8" s="214" t="s">
        <v>19</v>
      </c>
      <c r="J8" s="215"/>
      <c r="K8" s="216"/>
      <c r="N8" s="27" t="s">
        <v>16</v>
      </c>
      <c r="O8" s="28"/>
      <c r="P8" s="28"/>
      <c r="Q8" s="29"/>
      <c r="R8" s="212">
        <f>'25・36'!AQ17</f>
        <v>0</v>
      </c>
      <c r="S8" s="213"/>
      <c r="T8" s="30" t="s">
        <v>10</v>
      </c>
      <c r="U8" s="214" t="s">
        <v>19</v>
      </c>
      <c r="V8" s="215"/>
      <c r="W8" s="216"/>
      <c r="Y8" s="27" t="s">
        <v>16</v>
      </c>
      <c r="Z8" s="28"/>
      <c r="AA8" s="28"/>
      <c r="AB8" s="29"/>
      <c r="AC8" s="212">
        <f>'49・60'!AQ17</f>
        <v>0</v>
      </c>
      <c r="AD8" s="213"/>
      <c r="AE8" s="30" t="s">
        <v>10</v>
      </c>
      <c r="AF8" s="214" t="s">
        <v>19</v>
      </c>
      <c r="AG8" s="215"/>
      <c r="AH8" s="216"/>
      <c r="AJ8" s="27" t="s">
        <v>16</v>
      </c>
      <c r="AK8" s="28"/>
      <c r="AL8" s="28"/>
      <c r="AM8" s="29"/>
      <c r="AN8" s="212">
        <f>SUM(AN6:AO7)</f>
        <v>0</v>
      </c>
      <c r="AO8" s="213"/>
      <c r="AP8" s="30" t="s">
        <v>10</v>
      </c>
      <c r="AQ8" s="214" t="s">
        <v>19</v>
      </c>
      <c r="AR8" s="215"/>
      <c r="AS8" s="216"/>
    </row>
    <row r="9" spans="1:48" ht="13.8" thickBot="1" x14ac:dyDescent="0.25">
      <c r="B9" s="32" t="s">
        <v>15</v>
      </c>
      <c r="C9" s="33"/>
      <c r="D9" s="33"/>
      <c r="E9" s="34"/>
      <c r="F9" s="208">
        <f>'1・12'!AQ18</f>
        <v>0</v>
      </c>
      <c r="G9" s="209"/>
      <c r="H9" s="35" t="s">
        <v>10</v>
      </c>
      <c r="I9" s="203" t="e">
        <f>(F8/F9)*100</f>
        <v>#DIV/0!</v>
      </c>
      <c r="J9" s="204"/>
      <c r="K9" s="76" t="s">
        <v>20</v>
      </c>
      <c r="N9" s="32" t="s">
        <v>15</v>
      </c>
      <c r="O9" s="33"/>
      <c r="P9" s="33"/>
      <c r="Q9" s="34"/>
      <c r="R9" s="208">
        <f>'25・36'!AQ18</f>
        <v>0</v>
      </c>
      <c r="S9" s="209"/>
      <c r="T9" s="35" t="s">
        <v>10</v>
      </c>
      <c r="U9" s="203" t="e">
        <f>(R8/R9)*100</f>
        <v>#DIV/0!</v>
      </c>
      <c r="V9" s="204"/>
      <c r="W9" s="76" t="s">
        <v>20</v>
      </c>
      <c r="Y9" s="32" t="s">
        <v>15</v>
      </c>
      <c r="Z9" s="33"/>
      <c r="AA9" s="33"/>
      <c r="AB9" s="34"/>
      <c r="AC9" s="208">
        <f>'49・60'!AQ18</f>
        <v>0</v>
      </c>
      <c r="AD9" s="209"/>
      <c r="AE9" s="35" t="s">
        <v>10</v>
      </c>
      <c r="AF9" s="203" t="e">
        <f>(AC8/AC9)*100</f>
        <v>#DIV/0!</v>
      </c>
      <c r="AG9" s="204"/>
      <c r="AH9" s="76" t="s">
        <v>20</v>
      </c>
      <c r="AJ9" s="32" t="s">
        <v>15</v>
      </c>
      <c r="AK9" s="33"/>
      <c r="AL9" s="33"/>
      <c r="AM9" s="34"/>
      <c r="AN9" s="208">
        <f>F9+F15+F21+F27+F33+F39+R9+R15+R21+R27+R33+R39+AC9+AC15+AC21+AC27+AC33+AC39</f>
        <v>0</v>
      </c>
      <c r="AO9" s="209"/>
      <c r="AP9" s="35" t="s">
        <v>10</v>
      </c>
      <c r="AQ9" s="203" t="e">
        <f>(AN8/AN9)*100</f>
        <v>#DIV/0!</v>
      </c>
      <c r="AR9" s="204"/>
      <c r="AS9" s="76" t="s">
        <v>20</v>
      </c>
    </row>
    <row r="10" spans="1:48" ht="13.8" thickTop="1" x14ac:dyDescent="0.2">
      <c r="B10" s="31"/>
      <c r="N10" s="31"/>
      <c r="Y10" s="31"/>
      <c r="AJ10" s="31"/>
    </row>
    <row r="11" spans="1:48" x14ac:dyDescent="0.2">
      <c r="B11" s="40" t="s">
        <v>11</v>
      </c>
      <c r="C11" s="255">
        <v>5</v>
      </c>
      <c r="D11" s="255"/>
      <c r="E11" s="40" t="s">
        <v>12</v>
      </c>
      <c r="F11" s="40" t="s">
        <v>22</v>
      </c>
      <c r="G11" s="40" t="s">
        <v>11</v>
      </c>
      <c r="H11" s="255">
        <v>8</v>
      </c>
      <c r="I11" s="255"/>
      <c r="J11" s="40" t="s">
        <v>12</v>
      </c>
      <c r="N11" s="40" t="s">
        <v>11</v>
      </c>
      <c r="O11" s="262">
        <v>29</v>
      </c>
      <c r="P11" s="262"/>
      <c r="Q11" s="40" t="s">
        <v>12</v>
      </c>
      <c r="R11" s="40" t="s">
        <v>22</v>
      </c>
      <c r="S11" s="40" t="s">
        <v>11</v>
      </c>
      <c r="T11" s="255">
        <v>32</v>
      </c>
      <c r="U11" s="255"/>
      <c r="V11" s="40" t="s">
        <v>12</v>
      </c>
      <c r="Y11" s="40" t="s">
        <v>11</v>
      </c>
      <c r="Z11" s="255">
        <v>53</v>
      </c>
      <c r="AA11" s="255"/>
      <c r="AB11" s="40" t="s">
        <v>12</v>
      </c>
      <c r="AC11" s="40" t="s">
        <v>22</v>
      </c>
      <c r="AD11" s="40" t="s">
        <v>11</v>
      </c>
      <c r="AE11" s="255">
        <v>56</v>
      </c>
      <c r="AF11" s="255"/>
      <c r="AG11" s="40" t="s">
        <v>12</v>
      </c>
      <c r="AJ11" s="2"/>
      <c r="AK11" s="6" t="s">
        <v>17</v>
      </c>
      <c r="AR11" s="16"/>
      <c r="AS11" s="16"/>
      <c r="AT11" s="16"/>
      <c r="AU11" s="16"/>
      <c r="AV11" s="16"/>
    </row>
    <row r="12" spans="1:48" x14ac:dyDescent="0.2">
      <c r="B12" s="11" t="s">
        <v>64</v>
      </c>
      <c r="C12" s="12"/>
      <c r="D12" s="12"/>
      <c r="E12" s="13"/>
      <c r="F12" s="151">
        <f>'1・12'!AQ29</f>
        <v>0</v>
      </c>
      <c r="G12" s="152"/>
      <c r="H12" s="14" t="s">
        <v>0</v>
      </c>
      <c r="I12" s="16"/>
      <c r="J12" s="16"/>
      <c r="K12" s="16"/>
      <c r="N12" s="11" t="s">
        <v>64</v>
      </c>
      <c r="O12" s="12"/>
      <c r="P12" s="12"/>
      <c r="Q12" s="13"/>
      <c r="R12" s="151">
        <f>'25・36'!AQ29</f>
        <v>0</v>
      </c>
      <c r="S12" s="152"/>
      <c r="T12" s="14" t="s">
        <v>0</v>
      </c>
      <c r="U12" s="16"/>
      <c r="V12" s="16"/>
      <c r="W12" s="16"/>
      <c r="Y12" s="11" t="s">
        <v>64</v>
      </c>
      <c r="Z12" s="12"/>
      <c r="AA12" s="12"/>
      <c r="AB12" s="13"/>
      <c r="AC12" s="151">
        <f>'49・60'!AQ29</f>
        <v>0</v>
      </c>
      <c r="AD12" s="152"/>
      <c r="AE12" s="14" t="s">
        <v>0</v>
      </c>
      <c r="AF12" s="16"/>
      <c r="AG12" s="16"/>
      <c r="AH12" s="16"/>
      <c r="AJ12" s="21"/>
      <c r="AK12" s="6" t="s">
        <v>24</v>
      </c>
      <c r="AN12" s="6" t="s">
        <v>25</v>
      </c>
      <c r="AR12" s="16"/>
      <c r="AS12" s="16"/>
      <c r="AT12" s="16"/>
      <c r="AU12" s="5"/>
      <c r="AV12" s="5"/>
    </row>
    <row r="13" spans="1:48" ht="13.8" thickBot="1" x14ac:dyDescent="0.25">
      <c r="B13" s="23" t="s">
        <v>65</v>
      </c>
      <c r="C13" s="24"/>
      <c r="D13" s="24"/>
      <c r="E13" s="25"/>
      <c r="F13" s="253">
        <f>'1・12'!AQ30</f>
        <v>0</v>
      </c>
      <c r="G13" s="254"/>
      <c r="H13" s="26" t="s">
        <v>0</v>
      </c>
      <c r="I13" s="16"/>
      <c r="J13" s="16"/>
      <c r="K13" s="16"/>
      <c r="N13" s="23" t="s">
        <v>65</v>
      </c>
      <c r="O13" s="24"/>
      <c r="P13" s="24"/>
      <c r="Q13" s="25"/>
      <c r="R13" s="253">
        <f>'25・36'!AQ30</f>
        <v>0</v>
      </c>
      <c r="S13" s="254"/>
      <c r="T13" s="26" t="s">
        <v>0</v>
      </c>
      <c r="U13" s="16"/>
      <c r="V13" s="16"/>
      <c r="W13" s="16"/>
      <c r="Y13" s="23" t="s">
        <v>65</v>
      </c>
      <c r="Z13" s="24"/>
      <c r="AA13" s="24"/>
      <c r="AB13" s="25"/>
      <c r="AC13" s="253">
        <f>'49・60'!AQ30</f>
        <v>0</v>
      </c>
      <c r="AD13" s="254"/>
      <c r="AE13" s="26" t="s">
        <v>0</v>
      </c>
      <c r="AF13" s="16"/>
      <c r="AG13" s="16"/>
      <c r="AH13" s="16"/>
      <c r="AJ13" s="21"/>
      <c r="AK13" t="s">
        <v>36</v>
      </c>
      <c r="AU13" s="5"/>
      <c r="AV13" s="5"/>
    </row>
    <row r="14" spans="1:48" ht="13.8" thickTop="1" x14ac:dyDescent="0.2">
      <c r="B14" s="27" t="s">
        <v>16</v>
      </c>
      <c r="C14" s="28"/>
      <c r="D14" s="28"/>
      <c r="E14" s="29"/>
      <c r="F14" s="212">
        <f>'1・12'!AQ31</f>
        <v>0</v>
      </c>
      <c r="G14" s="213"/>
      <c r="H14" s="30" t="s">
        <v>10</v>
      </c>
      <c r="I14" s="214" t="s">
        <v>19</v>
      </c>
      <c r="J14" s="215"/>
      <c r="K14" s="216"/>
      <c r="N14" s="27" t="s">
        <v>16</v>
      </c>
      <c r="O14" s="28"/>
      <c r="P14" s="28"/>
      <c r="Q14" s="29"/>
      <c r="R14" s="212">
        <f>'25・36'!AQ31</f>
        <v>0</v>
      </c>
      <c r="S14" s="213"/>
      <c r="T14" s="30" t="s">
        <v>10</v>
      </c>
      <c r="U14" s="214" t="s">
        <v>19</v>
      </c>
      <c r="V14" s="215"/>
      <c r="W14" s="216"/>
      <c r="Y14" s="27" t="s">
        <v>16</v>
      </c>
      <c r="Z14" s="28"/>
      <c r="AA14" s="28"/>
      <c r="AB14" s="29"/>
      <c r="AC14" s="212">
        <f>'49・60'!AQ31</f>
        <v>0</v>
      </c>
      <c r="AD14" s="213"/>
      <c r="AE14" s="30" t="s">
        <v>10</v>
      </c>
      <c r="AF14" s="214" t="s">
        <v>19</v>
      </c>
      <c r="AG14" s="215"/>
      <c r="AH14" s="216"/>
      <c r="AJ14" s="6"/>
    </row>
    <row r="15" spans="1:48" ht="13.8" thickBot="1" x14ac:dyDescent="0.25">
      <c r="B15" s="32" t="s">
        <v>15</v>
      </c>
      <c r="C15" s="33"/>
      <c r="D15" s="33"/>
      <c r="E15" s="34"/>
      <c r="F15" s="208">
        <f>'1・12'!AQ32</f>
        <v>0</v>
      </c>
      <c r="G15" s="209"/>
      <c r="H15" s="35" t="s">
        <v>10</v>
      </c>
      <c r="I15" s="203" t="e">
        <f>(F14/F15)*100</f>
        <v>#DIV/0!</v>
      </c>
      <c r="J15" s="204"/>
      <c r="K15" s="76" t="s">
        <v>20</v>
      </c>
      <c r="N15" s="32" t="s">
        <v>15</v>
      </c>
      <c r="O15" s="33"/>
      <c r="P15" s="33"/>
      <c r="Q15" s="34"/>
      <c r="R15" s="208">
        <f>'25・36'!AQ32</f>
        <v>0</v>
      </c>
      <c r="S15" s="209"/>
      <c r="T15" s="35" t="s">
        <v>10</v>
      </c>
      <c r="U15" s="203" t="e">
        <f>(R14/R15)*100</f>
        <v>#DIV/0!</v>
      </c>
      <c r="V15" s="204"/>
      <c r="W15" s="76" t="s">
        <v>20</v>
      </c>
      <c r="Y15" s="32" t="s">
        <v>15</v>
      </c>
      <c r="Z15" s="33"/>
      <c r="AA15" s="33"/>
      <c r="AB15" s="34"/>
      <c r="AC15" s="208">
        <f>'49・60'!AQ32</f>
        <v>0</v>
      </c>
      <c r="AD15" s="209"/>
      <c r="AE15" s="35" t="s">
        <v>10</v>
      </c>
      <c r="AF15" s="203" t="e">
        <f>(AC14/AC15)*100</f>
        <v>#DIV/0!</v>
      </c>
      <c r="AG15" s="204"/>
      <c r="AH15" s="76" t="s">
        <v>20</v>
      </c>
      <c r="AJ15" s="6"/>
      <c r="AK15" s="6" t="s">
        <v>18</v>
      </c>
      <c r="AR15" s="16"/>
      <c r="AS15" s="5"/>
      <c r="AT15" s="5"/>
      <c r="AU15" s="16"/>
      <c r="AV15" s="16"/>
    </row>
    <row r="16" spans="1:48" ht="13.8" thickTop="1" x14ac:dyDescent="0.2">
      <c r="AJ16" s="2"/>
      <c r="AK16" s="5" t="s">
        <v>24</v>
      </c>
      <c r="AL16" s="5"/>
      <c r="AM16" s="5"/>
      <c r="AN16" s="5" t="s">
        <v>25</v>
      </c>
      <c r="AO16" s="5"/>
      <c r="AP16" s="5"/>
      <c r="AQ16" s="5"/>
      <c r="AR16" s="5"/>
      <c r="AS16" s="5"/>
      <c r="AT16" s="5"/>
      <c r="AU16" s="16"/>
      <c r="AV16" s="16"/>
    </row>
    <row r="17" spans="2:48" x14ac:dyDescent="0.2">
      <c r="B17" s="40" t="s">
        <v>11</v>
      </c>
      <c r="C17" s="255">
        <v>9</v>
      </c>
      <c r="D17" s="255"/>
      <c r="E17" s="40" t="s">
        <v>12</v>
      </c>
      <c r="F17" s="40" t="s">
        <v>22</v>
      </c>
      <c r="G17" s="40" t="s">
        <v>11</v>
      </c>
      <c r="H17" s="255">
        <v>12</v>
      </c>
      <c r="I17" s="255"/>
      <c r="J17" s="40" t="s">
        <v>12</v>
      </c>
      <c r="N17" s="40" t="s">
        <v>11</v>
      </c>
      <c r="O17" s="262">
        <v>33</v>
      </c>
      <c r="P17" s="262"/>
      <c r="Q17" s="40" t="s">
        <v>12</v>
      </c>
      <c r="R17" s="40" t="s">
        <v>22</v>
      </c>
      <c r="S17" s="40" t="s">
        <v>11</v>
      </c>
      <c r="T17" s="255">
        <v>36</v>
      </c>
      <c r="U17" s="255"/>
      <c r="V17" s="40" t="s">
        <v>12</v>
      </c>
      <c r="Y17" s="40" t="s">
        <v>11</v>
      </c>
      <c r="Z17" s="255">
        <v>57</v>
      </c>
      <c r="AA17" s="255"/>
      <c r="AB17" s="40" t="s">
        <v>12</v>
      </c>
      <c r="AC17" s="40" t="s">
        <v>22</v>
      </c>
      <c r="AD17" s="40" t="s">
        <v>11</v>
      </c>
      <c r="AE17" s="255">
        <v>60</v>
      </c>
      <c r="AF17" s="255"/>
      <c r="AG17" s="40" t="s">
        <v>12</v>
      </c>
      <c r="AJ17" s="2"/>
      <c r="AK17" t="s">
        <v>36</v>
      </c>
    </row>
    <row r="18" spans="2:48" x14ac:dyDescent="0.2">
      <c r="B18" s="11" t="s">
        <v>64</v>
      </c>
      <c r="C18" s="12"/>
      <c r="D18" s="12"/>
      <c r="E18" s="13"/>
      <c r="F18" s="151">
        <f>'1・12'!AQ43</f>
        <v>0</v>
      </c>
      <c r="G18" s="152"/>
      <c r="H18" s="14" t="s">
        <v>0</v>
      </c>
      <c r="I18" s="16"/>
      <c r="J18" s="16"/>
      <c r="K18" s="16"/>
      <c r="N18" s="11" t="s">
        <v>64</v>
      </c>
      <c r="O18" s="12"/>
      <c r="P18" s="12"/>
      <c r="Q18" s="13"/>
      <c r="R18" s="151">
        <f>'25・36'!AQ43</f>
        <v>0</v>
      </c>
      <c r="S18" s="152"/>
      <c r="T18" s="14" t="s">
        <v>0</v>
      </c>
      <c r="U18" s="16"/>
      <c r="V18" s="16"/>
      <c r="W18" s="16"/>
      <c r="Y18" s="11" t="s">
        <v>64</v>
      </c>
      <c r="Z18" s="12"/>
      <c r="AA18" s="12"/>
      <c r="AB18" s="13"/>
      <c r="AC18" s="151">
        <f>'49・60'!AQ43</f>
        <v>0</v>
      </c>
      <c r="AD18" s="152"/>
      <c r="AE18" s="14" t="s">
        <v>0</v>
      </c>
      <c r="AF18" s="16"/>
      <c r="AG18" s="16"/>
      <c r="AH18" s="16"/>
      <c r="AJ18" s="21"/>
      <c r="AK18" s="15" t="s">
        <v>24</v>
      </c>
      <c r="AL18" s="15"/>
      <c r="AM18" s="15"/>
      <c r="AN18" s="15" t="s">
        <v>26</v>
      </c>
      <c r="AO18" s="15"/>
      <c r="AP18" s="15"/>
      <c r="AQ18" s="15"/>
      <c r="AR18" s="16"/>
      <c r="AS18" s="16"/>
      <c r="AT18" s="16"/>
      <c r="AU18" s="16"/>
      <c r="AV18" s="16"/>
    </row>
    <row r="19" spans="2:48" ht="13.8" thickBot="1" x14ac:dyDescent="0.25">
      <c r="B19" s="23" t="s">
        <v>65</v>
      </c>
      <c r="C19" s="24"/>
      <c r="D19" s="24"/>
      <c r="E19" s="25"/>
      <c r="F19" s="253">
        <f>'1・12'!AQ44</f>
        <v>0</v>
      </c>
      <c r="G19" s="254"/>
      <c r="H19" s="26" t="s">
        <v>0</v>
      </c>
      <c r="I19" s="16"/>
      <c r="J19" s="16"/>
      <c r="K19" s="16"/>
      <c r="N19" s="23" t="s">
        <v>65</v>
      </c>
      <c r="O19" s="24"/>
      <c r="P19" s="24"/>
      <c r="Q19" s="25"/>
      <c r="R19" s="253">
        <f>'25・36'!AQ44</f>
        <v>0</v>
      </c>
      <c r="S19" s="254"/>
      <c r="T19" s="26" t="s">
        <v>0</v>
      </c>
      <c r="U19" s="16"/>
      <c r="V19" s="16"/>
      <c r="W19" s="16"/>
      <c r="Y19" s="23" t="s">
        <v>65</v>
      </c>
      <c r="Z19" s="24"/>
      <c r="AA19" s="24"/>
      <c r="AB19" s="25"/>
      <c r="AC19" s="253">
        <f>'49・60'!AQ44</f>
        <v>0</v>
      </c>
      <c r="AD19" s="254"/>
      <c r="AE19" s="26" t="s">
        <v>0</v>
      </c>
      <c r="AF19" s="16"/>
      <c r="AG19" s="16"/>
      <c r="AH19" s="16"/>
      <c r="AJ19" s="21"/>
      <c r="AK19" t="s">
        <v>37</v>
      </c>
    </row>
    <row r="20" spans="2:48" ht="13.8" thickTop="1" x14ac:dyDescent="0.2">
      <c r="B20" s="27" t="s">
        <v>16</v>
      </c>
      <c r="C20" s="28"/>
      <c r="D20" s="28"/>
      <c r="E20" s="29"/>
      <c r="F20" s="212">
        <f>'1・12'!AQ45</f>
        <v>0</v>
      </c>
      <c r="G20" s="213"/>
      <c r="H20" s="30" t="s">
        <v>10</v>
      </c>
      <c r="I20" s="214" t="s">
        <v>19</v>
      </c>
      <c r="J20" s="215"/>
      <c r="K20" s="216"/>
      <c r="N20" s="27" t="s">
        <v>16</v>
      </c>
      <c r="O20" s="28"/>
      <c r="P20" s="28"/>
      <c r="Q20" s="29"/>
      <c r="R20" s="212">
        <f>'25・36'!AQ45</f>
        <v>0</v>
      </c>
      <c r="S20" s="213"/>
      <c r="T20" s="30" t="s">
        <v>10</v>
      </c>
      <c r="U20" s="214" t="s">
        <v>19</v>
      </c>
      <c r="V20" s="215"/>
      <c r="W20" s="216"/>
      <c r="Y20" s="27" t="s">
        <v>16</v>
      </c>
      <c r="Z20" s="28"/>
      <c r="AA20" s="28"/>
      <c r="AB20" s="29"/>
      <c r="AC20" s="212">
        <f>'49・60'!AQ45</f>
        <v>0</v>
      </c>
      <c r="AD20" s="213"/>
      <c r="AE20" s="30" t="s">
        <v>10</v>
      </c>
      <c r="AF20" s="214" t="s">
        <v>19</v>
      </c>
      <c r="AG20" s="215"/>
      <c r="AH20" s="216"/>
      <c r="AJ20" s="6"/>
      <c r="AK20" s="6" t="s">
        <v>24</v>
      </c>
      <c r="AL20" s="16"/>
      <c r="AM20" s="16"/>
      <c r="AN20" s="6" t="s">
        <v>27</v>
      </c>
      <c r="AT20" s="16"/>
      <c r="AU20" s="16"/>
      <c r="AV20" s="16"/>
    </row>
    <row r="21" spans="2:48" ht="13.8" thickBot="1" x14ac:dyDescent="0.25">
      <c r="B21" s="32" t="s">
        <v>15</v>
      </c>
      <c r="C21" s="33"/>
      <c r="D21" s="33"/>
      <c r="E21" s="34"/>
      <c r="F21" s="208">
        <f>'1・12'!AQ46</f>
        <v>0</v>
      </c>
      <c r="G21" s="209"/>
      <c r="H21" s="35" t="s">
        <v>10</v>
      </c>
      <c r="I21" s="203" t="e">
        <f>(F20/F21)*100</f>
        <v>#DIV/0!</v>
      </c>
      <c r="J21" s="204"/>
      <c r="K21" s="76" t="s">
        <v>20</v>
      </c>
      <c r="N21" s="32" t="s">
        <v>15</v>
      </c>
      <c r="O21" s="33"/>
      <c r="P21" s="33"/>
      <c r="Q21" s="34"/>
      <c r="R21" s="208">
        <f>'25・36'!AQ46</f>
        <v>0</v>
      </c>
      <c r="S21" s="209"/>
      <c r="T21" s="35" t="s">
        <v>10</v>
      </c>
      <c r="U21" s="203" t="e">
        <f>(R20/R21)*100</f>
        <v>#DIV/0!</v>
      </c>
      <c r="V21" s="204"/>
      <c r="W21" s="76" t="s">
        <v>20</v>
      </c>
      <c r="Y21" s="32" t="s">
        <v>15</v>
      </c>
      <c r="Z21" s="33"/>
      <c r="AA21" s="33"/>
      <c r="AB21" s="34"/>
      <c r="AC21" s="208">
        <f>'49・60'!AQ46</f>
        <v>0</v>
      </c>
      <c r="AD21" s="209"/>
      <c r="AE21" s="35" t="s">
        <v>10</v>
      </c>
      <c r="AF21" s="203" t="e">
        <f>(AC20/AC21)*100</f>
        <v>#DIV/0!</v>
      </c>
      <c r="AG21" s="204"/>
      <c r="AH21" s="76" t="s">
        <v>20</v>
      </c>
      <c r="AJ21" s="6"/>
      <c r="AK21" t="s">
        <v>38</v>
      </c>
      <c r="AQ21" s="58"/>
      <c r="AR21" s="58"/>
      <c r="AS21" s="41"/>
      <c r="AT21" s="2"/>
      <c r="AU21" s="16"/>
    </row>
    <row r="22" spans="2:48" ht="13.8" thickTop="1" x14ac:dyDescent="0.2"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6"/>
    </row>
    <row r="23" spans="2:48" x14ac:dyDescent="0.2">
      <c r="B23" s="40" t="s">
        <v>11</v>
      </c>
      <c r="C23" s="255">
        <v>13</v>
      </c>
      <c r="D23" s="255"/>
      <c r="E23" s="40" t="s">
        <v>12</v>
      </c>
      <c r="F23" s="40" t="s">
        <v>22</v>
      </c>
      <c r="G23" s="40" t="s">
        <v>11</v>
      </c>
      <c r="H23" s="255">
        <v>16</v>
      </c>
      <c r="I23" s="255"/>
      <c r="J23" s="40" t="s">
        <v>12</v>
      </c>
      <c r="N23" s="40" t="s">
        <v>11</v>
      </c>
      <c r="O23" s="262">
        <v>37</v>
      </c>
      <c r="P23" s="262"/>
      <c r="Q23" s="40" t="s">
        <v>12</v>
      </c>
      <c r="R23" s="40" t="s">
        <v>22</v>
      </c>
      <c r="S23" s="40" t="s">
        <v>11</v>
      </c>
      <c r="T23" s="255">
        <v>40</v>
      </c>
      <c r="U23" s="255"/>
      <c r="V23" s="40" t="s">
        <v>12</v>
      </c>
      <c r="Y23" s="40" t="s">
        <v>11</v>
      </c>
      <c r="Z23" s="255">
        <v>61</v>
      </c>
      <c r="AA23" s="255"/>
      <c r="AB23" s="40" t="s">
        <v>12</v>
      </c>
      <c r="AC23" s="40" t="s">
        <v>22</v>
      </c>
      <c r="AD23" s="40" t="s">
        <v>11</v>
      </c>
      <c r="AE23" s="255">
        <v>64</v>
      </c>
      <c r="AF23" s="255"/>
      <c r="AG23" s="40" t="s">
        <v>12</v>
      </c>
      <c r="AJ23" s="2"/>
      <c r="AK23" s="263"/>
      <c r="AL23" s="263"/>
      <c r="AM23" s="2"/>
      <c r="AN23" s="2"/>
      <c r="AO23" s="2"/>
      <c r="AP23" s="263"/>
      <c r="AQ23" s="263"/>
      <c r="AR23" s="2"/>
      <c r="AS23" s="2"/>
      <c r="AT23" s="2"/>
      <c r="AU23" s="16"/>
    </row>
    <row r="24" spans="2:48" x14ac:dyDescent="0.2">
      <c r="B24" s="11" t="s">
        <v>64</v>
      </c>
      <c r="C24" s="12"/>
      <c r="D24" s="12"/>
      <c r="E24" s="13"/>
      <c r="F24" s="151">
        <f>'13・24'!AQ15</f>
        <v>0</v>
      </c>
      <c r="G24" s="152"/>
      <c r="H24" s="14" t="s">
        <v>0</v>
      </c>
      <c r="I24" s="16"/>
      <c r="J24" s="16"/>
      <c r="K24" s="16"/>
      <c r="N24" s="11" t="s">
        <v>64</v>
      </c>
      <c r="O24" s="12"/>
      <c r="P24" s="12"/>
      <c r="Q24" s="13"/>
      <c r="R24" s="151">
        <f>'37・48'!AQ15</f>
        <v>0</v>
      </c>
      <c r="S24" s="152"/>
      <c r="T24" s="14" t="s">
        <v>0</v>
      </c>
      <c r="U24" s="16"/>
      <c r="V24" s="16"/>
      <c r="W24" s="16"/>
      <c r="Y24" s="11" t="s">
        <v>64</v>
      </c>
      <c r="Z24" s="12"/>
      <c r="AA24" s="12"/>
      <c r="AB24" s="13"/>
      <c r="AC24" s="151">
        <f>'61・72'!AQ15</f>
        <v>0</v>
      </c>
      <c r="AD24" s="152"/>
      <c r="AE24" s="14" t="s">
        <v>0</v>
      </c>
      <c r="AF24" s="16"/>
      <c r="AG24" s="16"/>
      <c r="AH24" s="16"/>
      <c r="AJ24" s="21"/>
      <c r="AK24" s="21"/>
      <c r="AL24" s="21"/>
      <c r="AM24" s="21"/>
      <c r="AN24" s="263"/>
      <c r="AO24" s="263"/>
      <c r="AP24" s="3"/>
      <c r="AQ24" s="2"/>
      <c r="AR24" s="2"/>
      <c r="AS24" s="2"/>
      <c r="AT24" s="2"/>
      <c r="AU24" s="16"/>
    </row>
    <row r="25" spans="2:48" ht="13.8" thickBot="1" x14ac:dyDescent="0.25">
      <c r="B25" s="23" t="s">
        <v>65</v>
      </c>
      <c r="C25" s="24"/>
      <c r="D25" s="24"/>
      <c r="E25" s="25"/>
      <c r="F25" s="253">
        <f>'13・24'!AQ16</f>
        <v>0</v>
      </c>
      <c r="G25" s="254"/>
      <c r="H25" s="26" t="s">
        <v>0</v>
      </c>
      <c r="I25" s="16"/>
      <c r="J25" s="16"/>
      <c r="K25" s="16"/>
      <c r="N25" s="23" t="s">
        <v>65</v>
      </c>
      <c r="O25" s="24"/>
      <c r="P25" s="24"/>
      <c r="Q25" s="25"/>
      <c r="R25" s="253">
        <f>'37・48'!AQ16</f>
        <v>0</v>
      </c>
      <c r="S25" s="254"/>
      <c r="T25" s="26" t="s">
        <v>0</v>
      </c>
      <c r="U25" s="16"/>
      <c r="V25" s="16"/>
      <c r="W25" s="16"/>
      <c r="Y25" s="23" t="s">
        <v>65</v>
      </c>
      <c r="Z25" s="24"/>
      <c r="AA25" s="24"/>
      <c r="AB25" s="25"/>
      <c r="AC25" s="253">
        <f>'61・72'!AQ16</f>
        <v>0</v>
      </c>
      <c r="AD25" s="254"/>
      <c r="AE25" s="26" t="s">
        <v>0</v>
      </c>
      <c r="AF25" s="16"/>
      <c r="AG25" s="16"/>
      <c r="AH25" s="16"/>
      <c r="AJ25" s="21"/>
      <c r="AK25" s="21"/>
      <c r="AL25" s="21"/>
      <c r="AM25" s="21"/>
      <c r="AN25" s="263"/>
      <c r="AO25" s="263"/>
      <c r="AP25" s="3"/>
      <c r="AQ25" s="2"/>
      <c r="AR25" s="2"/>
      <c r="AS25" s="2"/>
      <c r="AT25" s="2"/>
      <c r="AU25" s="16"/>
    </row>
    <row r="26" spans="2:48" ht="13.8" thickTop="1" x14ac:dyDescent="0.2">
      <c r="B26" s="27" t="s">
        <v>16</v>
      </c>
      <c r="C26" s="28"/>
      <c r="D26" s="28"/>
      <c r="E26" s="29"/>
      <c r="F26" s="212">
        <f>'13・24'!AQ17</f>
        <v>0</v>
      </c>
      <c r="G26" s="213"/>
      <c r="H26" s="30" t="s">
        <v>10</v>
      </c>
      <c r="I26" s="214" t="s">
        <v>19</v>
      </c>
      <c r="J26" s="215"/>
      <c r="K26" s="216"/>
      <c r="N26" s="27" t="s">
        <v>16</v>
      </c>
      <c r="O26" s="28"/>
      <c r="P26" s="28"/>
      <c r="Q26" s="29"/>
      <c r="R26" s="212">
        <f>'37・48'!AQ17</f>
        <v>0</v>
      </c>
      <c r="S26" s="213"/>
      <c r="T26" s="30" t="s">
        <v>10</v>
      </c>
      <c r="U26" s="214" t="s">
        <v>19</v>
      </c>
      <c r="V26" s="215"/>
      <c r="W26" s="216"/>
      <c r="Y26" s="27" t="s">
        <v>16</v>
      </c>
      <c r="Z26" s="28"/>
      <c r="AA26" s="28"/>
      <c r="AB26" s="29"/>
      <c r="AC26" s="212">
        <f>'61・72'!AQ17</f>
        <v>0</v>
      </c>
      <c r="AD26" s="213"/>
      <c r="AE26" s="30" t="s">
        <v>10</v>
      </c>
      <c r="AF26" s="214" t="s">
        <v>19</v>
      </c>
      <c r="AG26" s="215"/>
      <c r="AH26" s="216"/>
      <c r="AJ26" s="6"/>
      <c r="AK26" s="6"/>
      <c r="AL26" s="6"/>
      <c r="AM26" s="6"/>
      <c r="AN26" s="263"/>
      <c r="AO26" s="263"/>
      <c r="AP26" s="3"/>
      <c r="AQ26" s="264"/>
      <c r="AR26" s="264"/>
      <c r="AS26" s="264"/>
      <c r="AT26" s="2"/>
      <c r="AU26" s="16"/>
    </row>
    <row r="27" spans="2:48" ht="13.8" thickBot="1" x14ac:dyDescent="0.25">
      <c r="B27" s="32" t="s">
        <v>15</v>
      </c>
      <c r="C27" s="33"/>
      <c r="D27" s="33"/>
      <c r="E27" s="34"/>
      <c r="F27" s="208">
        <f>'13・24'!AQ18</f>
        <v>0</v>
      </c>
      <c r="G27" s="209"/>
      <c r="H27" s="35" t="s">
        <v>10</v>
      </c>
      <c r="I27" s="203" t="e">
        <f>(F26/F27)*100</f>
        <v>#DIV/0!</v>
      </c>
      <c r="J27" s="204"/>
      <c r="K27" s="76" t="s">
        <v>20</v>
      </c>
      <c r="N27" s="32" t="s">
        <v>15</v>
      </c>
      <c r="O27" s="33"/>
      <c r="P27" s="33"/>
      <c r="Q27" s="34"/>
      <c r="R27" s="208">
        <f>'37・48'!AQ18</f>
        <v>0</v>
      </c>
      <c r="S27" s="209"/>
      <c r="T27" s="35" t="s">
        <v>10</v>
      </c>
      <c r="U27" s="203" t="e">
        <f>(R26/R27)*100</f>
        <v>#DIV/0!</v>
      </c>
      <c r="V27" s="204"/>
      <c r="W27" s="76" t="s">
        <v>20</v>
      </c>
      <c r="Y27" s="32" t="s">
        <v>15</v>
      </c>
      <c r="Z27" s="33"/>
      <c r="AA27" s="33"/>
      <c r="AB27" s="34"/>
      <c r="AC27" s="208">
        <f>'61・72'!AQ18</f>
        <v>0</v>
      </c>
      <c r="AD27" s="209"/>
      <c r="AE27" s="35" t="s">
        <v>10</v>
      </c>
      <c r="AF27" s="203" t="e">
        <f>(AC26/AC27)*100</f>
        <v>#DIV/0!</v>
      </c>
      <c r="AG27" s="204"/>
      <c r="AH27" s="76" t="s">
        <v>20</v>
      </c>
      <c r="AJ27" s="6"/>
      <c r="AK27" s="6"/>
      <c r="AL27" s="6"/>
      <c r="AM27" s="6"/>
      <c r="AN27" s="263"/>
      <c r="AO27" s="263"/>
      <c r="AP27" s="3"/>
      <c r="AQ27" s="265"/>
      <c r="AR27" s="265"/>
      <c r="AS27" s="41"/>
      <c r="AT27" s="2"/>
      <c r="AU27" s="16"/>
    </row>
    <row r="28" spans="2:48" ht="13.8" thickTop="1" x14ac:dyDescent="0.2"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6"/>
    </row>
    <row r="29" spans="2:48" x14ac:dyDescent="0.2">
      <c r="B29" s="40" t="s">
        <v>11</v>
      </c>
      <c r="C29" s="255">
        <v>17</v>
      </c>
      <c r="D29" s="255"/>
      <c r="E29" s="40" t="s">
        <v>12</v>
      </c>
      <c r="F29" s="40" t="s">
        <v>22</v>
      </c>
      <c r="G29" s="40" t="s">
        <v>11</v>
      </c>
      <c r="H29" s="255">
        <v>20</v>
      </c>
      <c r="I29" s="255"/>
      <c r="J29" s="40" t="s">
        <v>12</v>
      </c>
      <c r="N29" s="40" t="s">
        <v>11</v>
      </c>
      <c r="O29" s="262">
        <v>41</v>
      </c>
      <c r="P29" s="262"/>
      <c r="Q29" s="40" t="s">
        <v>12</v>
      </c>
      <c r="R29" s="40" t="s">
        <v>22</v>
      </c>
      <c r="S29" s="40" t="s">
        <v>11</v>
      </c>
      <c r="T29" s="255">
        <v>44</v>
      </c>
      <c r="U29" s="255"/>
      <c r="V29" s="40" t="s">
        <v>12</v>
      </c>
      <c r="Y29" s="40" t="s">
        <v>11</v>
      </c>
      <c r="Z29" s="255">
        <v>65</v>
      </c>
      <c r="AA29" s="255"/>
      <c r="AB29" s="40" t="s">
        <v>12</v>
      </c>
      <c r="AC29" s="40" t="s">
        <v>22</v>
      </c>
      <c r="AD29" s="40" t="s">
        <v>11</v>
      </c>
      <c r="AE29" s="255">
        <v>68</v>
      </c>
      <c r="AF29" s="255"/>
      <c r="AG29" s="40" t="s">
        <v>12</v>
      </c>
      <c r="AJ29" s="2"/>
      <c r="AK29" s="263"/>
      <c r="AL29" s="263"/>
      <c r="AM29" s="2"/>
      <c r="AN29" s="2"/>
      <c r="AO29" s="2"/>
      <c r="AP29" s="263"/>
      <c r="AQ29" s="263"/>
      <c r="AR29" s="2"/>
      <c r="AS29" s="2"/>
      <c r="AT29" s="2"/>
      <c r="AU29" s="16"/>
    </row>
    <row r="30" spans="2:48" x14ac:dyDescent="0.2">
      <c r="B30" s="11" t="s">
        <v>64</v>
      </c>
      <c r="C30" s="12"/>
      <c r="D30" s="12"/>
      <c r="E30" s="13"/>
      <c r="F30" s="151">
        <f>'13・24'!AQ29</f>
        <v>0</v>
      </c>
      <c r="G30" s="152"/>
      <c r="H30" s="14" t="s">
        <v>0</v>
      </c>
      <c r="I30" s="16"/>
      <c r="J30" s="16"/>
      <c r="K30" s="16"/>
      <c r="N30" s="11" t="s">
        <v>64</v>
      </c>
      <c r="O30" s="12"/>
      <c r="P30" s="12"/>
      <c r="Q30" s="13"/>
      <c r="R30" s="151">
        <f>'37・48'!AQ29</f>
        <v>0</v>
      </c>
      <c r="S30" s="152"/>
      <c r="T30" s="14" t="s">
        <v>0</v>
      </c>
      <c r="U30" s="16"/>
      <c r="V30" s="16"/>
      <c r="W30" s="16"/>
      <c r="Y30" s="11" t="s">
        <v>64</v>
      </c>
      <c r="Z30" s="12"/>
      <c r="AA30" s="12"/>
      <c r="AB30" s="13"/>
      <c r="AC30" s="151">
        <f>'61・72'!AQ29</f>
        <v>0</v>
      </c>
      <c r="AD30" s="152"/>
      <c r="AE30" s="14" t="s">
        <v>0</v>
      </c>
      <c r="AF30" s="16"/>
      <c r="AG30" s="16"/>
      <c r="AH30" s="16"/>
      <c r="AJ30" s="21"/>
      <c r="AK30" s="21"/>
      <c r="AL30" s="21"/>
      <c r="AM30" s="21"/>
      <c r="AN30" s="263"/>
      <c r="AO30" s="263"/>
      <c r="AP30" s="3"/>
      <c r="AQ30" s="2"/>
      <c r="AR30" s="2"/>
      <c r="AS30" s="2"/>
      <c r="AT30" s="2"/>
      <c r="AU30" s="16"/>
    </row>
    <row r="31" spans="2:48" ht="13.8" thickBot="1" x14ac:dyDescent="0.25">
      <c r="B31" s="23" t="s">
        <v>65</v>
      </c>
      <c r="C31" s="24"/>
      <c r="D31" s="24"/>
      <c r="E31" s="25"/>
      <c r="F31" s="253">
        <f>'13・24'!AQ30</f>
        <v>0</v>
      </c>
      <c r="G31" s="254"/>
      <c r="H31" s="26" t="s">
        <v>0</v>
      </c>
      <c r="I31" s="16"/>
      <c r="J31" s="16"/>
      <c r="K31" s="16"/>
      <c r="N31" s="23" t="s">
        <v>65</v>
      </c>
      <c r="O31" s="24"/>
      <c r="P31" s="24"/>
      <c r="Q31" s="25"/>
      <c r="R31" s="253">
        <f>'37・48'!AQ30</f>
        <v>0</v>
      </c>
      <c r="S31" s="254"/>
      <c r="T31" s="26" t="s">
        <v>0</v>
      </c>
      <c r="U31" s="16"/>
      <c r="V31" s="16"/>
      <c r="W31" s="16"/>
      <c r="Y31" s="23" t="s">
        <v>65</v>
      </c>
      <c r="Z31" s="24"/>
      <c r="AA31" s="24"/>
      <c r="AB31" s="25"/>
      <c r="AC31" s="253">
        <f>'61・72'!AQ30</f>
        <v>0</v>
      </c>
      <c r="AD31" s="254"/>
      <c r="AE31" s="26" t="s">
        <v>0</v>
      </c>
      <c r="AF31" s="16"/>
      <c r="AG31" s="16"/>
      <c r="AH31" s="16"/>
      <c r="AJ31" s="21"/>
      <c r="AK31" s="21"/>
      <c r="AL31" s="21"/>
      <c r="AM31" s="21"/>
      <c r="AN31" s="263"/>
      <c r="AO31" s="263"/>
      <c r="AP31" s="3"/>
      <c r="AQ31" s="2"/>
      <c r="AR31" s="2"/>
      <c r="AS31" s="2"/>
      <c r="AT31" s="2"/>
      <c r="AU31" s="16"/>
    </row>
    <row r="32" spans="2:48" ht="13.8" thickTop="1" x14ac:dyDescent="0.2">
      <c r="B32" s="27" t="s">
        <v>16</v>
      </c>
      <c r="C32" s="28"/>
      <c r="D32" s="28"/>
      <c r="E32" s="29"/>
      <c r="F32" s="212">
        <f>'13・24'!AQ31</f>
        <v>0</v>
      </c>
      <c r="G32" s="213"/>
      <c r="H32" s="30" t="s">
        <v>10</v>
      </c>
      <c r="I32" s="214" t="s">
        <v>19</v>
      </c>
      <c r="J32" s="215"/>
      <c r="K32" s="216"/>
      <c r="N32" s="27" t="s">
        <v>16</v>
      </c>
      <c r="O32" s="28"/>
      <c r="P32" s="28"/>
      <c r="Q32" s="29"/>
      <c r="R32" s="212">
        <f>'37・48'!AQ31</f>
        <v>0</v>
      </c>
      <c r="S32" s="213"/>
      <c r="T32" s="30" t="s">
        <v>10</v>
      </c>
      <c r="U32" s="214" t="s">
        <v>19</v>
      </c>
      <c r="V32" s="215"/>
      <c r="W32" s="216"/>
      <c r="Y32" s="27" t="s">
        <v>16</v>
      </c>
      <c r="Z32" s="28"/>
      <c r="AA32" s="28"/>
      <c r="AB32" s="29"/>
      <c r="AC32" s="212">
        <f>'61・72'!AQ31</f>
        <v>0</v>
      </c>
      <c r="AD32" s="213"/>
      <c r="AE32" s="30" t="s">
        <v>10</v>
      </c>
      <c r="AF32" s="214" t="s">
        <v>19</v>
      </c>
      <c r="AG32" s="215"/>
      <c r="AH32" s="216"/>
      <c r="AJ32" s="6"/>
      <c r="AK32" s="6"/>
      <c r="AL32" s="6"/>
      <c r="AM32" s="6"/>
      <c r="AN32" s="263"/>
      <c r="AO32" s="263"/>
      <c r="AP32" s="3"/>
      <c r="AQ32" s="264"/>
      <c r="AR32" s="264"/>
      <c r="AS32" s="264"/>
      <c r="AT32" s="2"/>
      <c r="AU32" s="16"/>
    </row>
    <row r="33" spans="2:47" ht="13.8" thickBot="1" x14ac:dyDescent="0.25">
      <c r="B33" s="32" t="s">
        <v>15</v>
      </c>
      <c r="C33" s="33"/>
      <c r="D33" s="33"/>
      <c r="E33" s="34"/>
      <c r="F33" s="208">
        <f>'13・24'!AQ32</f>
        <v>0</v>
      </c>
      <c r="G33" s="209"/>
      <c r="H33" s="35" t="s">
        <v>10</v>
      </c>
      <c r="I33" s="203" t="e">
        <f>(F32/F33)*100</f>
        <v>#DIV/0!</v>
      </c>
      <c r="J33" s="204"/>
      <c r="K33" s="76" t="s">
        <v>20</v>
      </c>
      <c r="N33" s="32" t="s">
        <v>15</v>
      </c>
      <c r="O33" s="33"/>
      <c r="P33" s="33"/>
      <c r="Q33" s="34"/>
      <c r="R33" s="208">
        <f>'37・48'!AQ32</f>
        <v>0</v>
      </c>
      <c r="S33" s="209"/>
      <c r="T33" s="35" t="s">
        <v>10</v>
      </c>
      <c r="U33" s="203" t="e">
        <f>(R32/R33)*100</f>
        <v>#DIV/0!</v>
      </c>
      <c r="V33" s="204"/>
      <c r="W33" s="76" t="s">
        <v>20</v>
      </c>
      <c r="Y33" s="32" t="s">
        <v>15</v>
      </c>
      <c r="Z33" s="33"/>
      <c r="AA33" s="33"/>
      <c r="AB33" s="34"/>
      <c r="AC33" s="208">
        <f>'61・72'!AQ32</f>
        <v>0</v>
      </c>
      <c r="AD33" s="209"/>
      <c r="AE33" s="35" t="s">
        <v>10</v>
      </c>
      <c r="AF33" s="203" t="e">
        <f>(AC32/AC33)*100</f>
        <v>#DIV/0!</v>
      </c>
      <c r="AG33" s="204"/>
      <c r="AH33" s="76" t="s">
        <v>20</v>
      </c>
      <c r="AJ33" s="6"/>
      <c r="AK33" s="6"/>
      <c r="AL33" s="6"/>
      <c r="AM33" s="6"/>
      <c r="AN33" s="263"/>
      <c r="AO33" s="263"/>
      <c r="AP33" s="3"/>
      <c r="AQ33" s="265"/>
      <c r="AR33" s="265"/>
      <c r="AS33" s="41"/>
      <c r="AT33" s="2"/>
      <c r="AU33" s="16"/>
    </row>
    <row r="34" spans="2:47" ht="13.8" thickTop="1" x14ac:dyDescent="0.2"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6"/>
    </row>
    <row r="35" spans="2:47" x14ac:dyDescent="0.2">
      <c r="B35" s="40" t="s">
        <v>11</v>
      </c>
      <c r="C35" s="255">
        <v>21</v>
      </c>
      <c r="D35" s="255"/>
      <c r="E35" s="40" t="s">
        <v>12</v>
      </c>
      <c r="F35" s="40" t="s">
        <v>22</v>
      </c>
      <c r="G35" s="40" t="s">
        <v>11</v>
      </c>
      <c r="H35" s="255">
        <v>24</v>
      </c>
      <c r="I35" s="255"/>
      <c r="J35" s="40" t="s">
        <v>12</v>
      </c>
      <c r="N35" s="40" t="s">
        <v>11</v>
      </c>
      <c r="O35" s="262">
        <v>45</v>
      </c>
      <c r="P35" s="262"/>
      <c r="Q35" s="40" t="s">
        <v>12</v>
      </c>
      <c r="R35" s="40" t="s">
        <v>22</v>
      </c>
      <c r="S35" s="40" t="s">
        <v>11</v>
      </c>
      <c r="T35" s="255">
        <v>48</v>
      </c>
      <c r="U35" s="255"/>
      <c r="V35" s="40" t="s">
        <v>12</v>
      </c>
      <c r="Y35" s="40" t="s">
        <v>11</v>
      </c>
      <c r="Z35" s="255">
        <v>69</v>
      </c>
      <c r="AA35" s="255"/>
      <c r="AB35" s="40" t="s">
        <v>12</v>
      </c>
      <c r="AC35" s="40" t="s">
        <v>22</v>
      </c>
      <c r="AD35" s="40" t="s">
        <v>11</v>
      </c>
      <c r="AE35" s="255">
        <v>72</v>
      </c>
      <c r="AF35" s="255"/>
      <c r="AG35" s="40" t="s">
        <v>12</v>
      </c>
      <c r="AJ35" s="2"/>
      <c r="AK35" s="263"/>
      <c r="AL35" s="263"/>
      <c r="AM35" s="2"/>
      <c r="AN35" s="2"/>
      <c r="AO35" s="2"/>
      <c r="AP35" s="263"/>
      <c r="AQ35" s="263"/>
      <c r="AR35" s="2"/>
      <c r="AS35" s="2"/>
      <c r="AT35" s="2"/>
      <c r="AU35" s="16"/>
    </row>
    <row r="36" spans="2:47" x14ac:dyDescent="0.2">
      <c r="B36" s="11" t="s">
        <v>64</v>
      </c>
      <c r="C36" s="12"/>
      <c r="D36" s="12"/>
      <c r="E36" s="13"/>
      <c r="F36" s="151">
        <f>'13・24'!AQ43</f>
        <v>0</v>
      </c>
      <c r="G36" s="152"/>
      <c r="H36" s="14" t="s">
        <v>0</v>
      </c>
      <c r="I36" s="16"/>
      <c r="J36" s="16"/>
      <c r="K36" s="16"/>
      <c r="N36" s="11" t="s">
        <v>64</v>
      </c>
      <c r="O36" s="12"/>
      <c r="P36" s="12"/>
      <c r="Q36" s="13"/>
      <c r="R36" s="151">
        <f>'37・48'!AQ43</f>
        <v>0</v>
      </c>
      <c r="S36" s="152"/>
      <c r="T36" s="14" t="s">
        <v>0</v>
      </c>
      <c r="U36" s="16"/>
      <c r="V36" s="16"/>
      <c r="W36" s="16"/>
      <c r="Y36" s="11" t="s">
        <v>64</v>
      </c>
      <c r="Z36" s="12"/>
      <c r="AA36" s="12"/>
      <c r="AB36" s="13"/>
      <c r="AC36" s="151">
        <f>'61・72'!AQ43</f>
        <v>0</v>
      </c>
      <c r="AD36" s="152"/>
      <c r="AE36" s="14" t="s">
        <v>0</v>
      </c>
      <c r="AF36" s="16"/>
      <c r="AG36" s="16"/>
      <c r="AH36" s="16"/>
      <c r="AJ36" s="21"/>
      <c r="AK36" s="21"/>
      <c r="AL36" s="21"/>
      <c r="AM36" s="21"/>
      <c r="AN36" s="263"/>
      <c r="AO36" s="263"/>
      <c r="AP36" s="3"/>
      <c r="AQ36" s="2"/>
      <c r="AR36" s="2"/>
      <c r="AS36" s="2"/>
      <c r="AT36" s="2"/>
      <c r="AU36" s="16"/>
    </row>
    <row r="37" spans="2:47" ht="13.8" thickBot="1" x14ac:dyDescent="0.25">
      <c r="B37" s="23" t="s">
        <v>65</v>
      </c>
      <c r="C37" s="24"/>
      <c r="D37" s="24"/>
      <c r="E37" s="25"/>
      <c r="F37" s="253">
        <f>'13・24'!AQ44</f>
        <v>0</v>
      </c>
      <c r="G37" s="254"/>
      <c r="H37" s="26" t="s">
        <v>0</v>
      </c>
      <c r="I37" s="16"/>
      <c r="J37" s="16"/>
      <c r="K37" s="16"/>
      <c r="N37" s="23" t="s">
        <v>65</v>
      </c>
      <c r="O37" s="24"/>
      <c r="P37" s="24"/>
      <c r="Q37" s="25"/>
      <c r="R37" s="253">
        <f>'37・48'!AQ44</f>
        <v>0</v>
      </c>
      <c r="S37" s="254"/>
      <c r="T37" s="26" t="s">
        <v>0</v>
      </c>
      <c r="U37" s="16"/>
      <c r="V37" s="16"/>
      <c r="W37" s="16"/>
      <c r="Y37" s="23" t="s">
        <v>65</v>
      </c>
      <c r="Z37" s="24"/>
      <c r="AA37" s="24"/>
      <c r="AB37" s="25"/>
      <c r="AC37" s="253">
        <f>'61・72'!AQ44</f>
        <v>0</v>
      </c>
      <c r="AD37" s="254"/>
      <c r="AE37" s="26" t="s">
        <v>0</v>
      </c>
      <c r="AF37" s="16"/>
      <c r="AG37" s="16"/>
      <c r="AH37" s="16"/>
      <c r="AJ37" s="21"/>
      <c r="AK37" s="21"/>
      <c r="AL37" s="21"/>
      <c r="AM37" s="21"/>
      <c r="AN37" s="263"/>
      <c r="AO37" s="263"/>
      <c r="AP37" s="3"/>
      <c r="AQ37" s="2"/>
      <c r="AR37" s="2"/>
      <c r="AS37" s="2"/>
      <c r="AT37" s="2"/>
      <c r="AU37" s="16"/>
    </row>
    <row r="38" spans="2:47" ht="13.8" thickTop="1" x14ac:dyDescent="0.2">
      <c r="B38" s="27" t="s">
        <v>16</v>
      </c>
      <c r="C38" s="28"/>
      <c r="D38" s="28"/>
      <c r="E38" s="29"/>
      <c r="F38" s="212">
        <f>'13・24'!AQ45</f>
        <v>0</v>
      </c>
      <c r="G38" s="213"/>
      <c r="H38" s="30" t="s">
        <v>10</v>
      </c>
      <c r="I38" s="214" t="s">
        <v>19</v>
      </c>
      <c r="J38" s="215"/>
      <c r="K38" s="216"/>
      <c r="N38" s="27" t="s">
        <v>16</v>
      </c>
      <c r="O38" s="28"/>
      <c r="P38" s="28"/>
      <c r="Q38" s="29"/>
      <c r="R38" s="212">
        <f>'37・48'!AQ45</f>
        <v>0</v>
      </c>
      <c r="S38" s="213"/>
      <c r="T38" s="30" t="s">
        <v>10</v>
      </c>
      <c r="U38" s="214" t="s">
        <v>19</v>
      </c>
      <c r="V38" s="215"/>
      <c r="W38" s="216"/>
      <c r="Y38" s="27" t="s">
        <v>16</v>
      </c>
      <c r="Z38" s="28"/>
      <c r="AA38" s="28"/>
      <c r="AB38" s="29"/>
      <c r="AC38" s="212">
        <f>'61・72'!AQ45</f>
        <v>0</v>
      </c>
      <c r="AD38" s="213"/>
      <c r="AE38" s="30" t="s">
        <v>10</v>
      </c>
      <c r="AF38" s="214" t="s">
        <v>19</v>
      </c>
      <c r="AG38" s="215"/>
      <c r="AH38" s="216"/>
      <c r="AJ38" s="6"/>
      <c r="AK38" s="6"/>
      <c r="AL38" s="6"/>
      <c r="AM38" s="6"/>
      <c r="AN38" s="263"/>
      <c r="AO38" s="263"/>
      <c r="AP38" s="3"/>
      <c r="AQ38" s="264"/>
      <c r="AR38" s="264"/>
      <c r="AS38" s="264"/>
      <c r="AT38" s="2"/>
      <c r="AU38" s="16"/>
    </row>
    <row r="39" spans="2:47" ht="13.8" thickBot="1" x14ac:dyDescent="0.25">
      <c r="B39" s="32" t="s">
        <v>15</v>
      </c>
      <c r="C39" s="33"/>
      <c r="D39" s="33"/>
      <c r="E39" s="34"/>
      <c r="F39" s="208">
        <f>'13・24'!AQ46</f>
        <v>0</v>
      </c>
      <c r="G39" s="209"/>
      <c r="H39" s="35" t="s">
        <v>10</v>
      </c>
      <c r="I39" s="203" t="e">
        <f>(F38/F39)*100</f>
        <v>#DIV/0!</v>
      </c>
      <c r="J39" s="204"/>
      <c r="K39" s="76" t="s">
        <v>20</v>
      </c>
      <c r="N39" s="32" t="s">
        <v>15</v>
      </c>
      <c r="O39" s="33"/>
      <c r="P39" s="33"/>
      <c r="Q39" s="34"/>
      <c r="R39" s="208">
        <f>'37・48'!AQ46</f>
        <v>0</v>
      </c>
      <c r="S39" s="209"/>
      <c r="T39" s="35" t="s">
        <v>10</v>
      </c>
      <c r="U39" s="203" t="e">
        <f>(R38/R39)*100</f>
        <v>#DIV/0!</v>
      </c>
      <c r="V39" s="204"/>
      <c r="W39" s="76" t="s">
        <v>20</v>
      </c>
      <c r="Y39" s="32" t="s">
        <v>15</v>
      </c>
      <c r="Z39" s="33"/>
      <c r="AA39" s="33"/>
      <c r="AB39" s="34"/>
      <c r="AC39" s="208">
        <f>'61・72'!AQ46</f>
        <v>0</v>
      </c>
      <c r="AD39" s="209"/>
      <c r="AE39" s="35" t="s">
        <v>10</v>
      </c>
      <c r="AF39" s="203" t="e">
        <f>(AC38/AC39)*100</f>
        <v>#DIV/0!</v>
      </c>
      <c r="AG39" s="204"/>
      <c r="AH39" s="76" t="s">
        <v>20</v>
      </c>
      <c r="AJ39" s="6"/>
      <c r="AK39" s="6"/>
      <c r="AL39" s="6"/>
      <c r="AM39" s="6"/>
      <c r="AN39" s="263"/>
      <c r="AO39" s="263"/>
      <c r="AP39" s="3"/>
      <c r="AQ39" s="265"/>
      <c r="AR39" s="265"/>
      <c r="AS39" s="41"/>
      <c r="AT39" s="2"/>
      <c r="AU39" s="16"/>
    </row>
    <row r="40" spans="2:47" ht="13.8" thickTop="1" x14ac:dyDescent="0.2"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</sheetData>
  <mergeCells count="184">
    <mergeCell ref="F36:G36"/>
    <mergeCell ref="R36:S36"/>
    <mergeCell ref="AC36:AD36"/>
    <mergeCell ref="AN36:AO36"/>
    <mergeCell ref="F31:G31"/>
    <mergeCell ref="R31:S31"/>
    <mergeCell ref="AC31:AD31"/>
    <mergeCell ref="AN31:AO31"/>
    <mergeCell ref="AK29:AL29"/>
    <mergeCell ref="F30:G30"/>
    <mergeCell ref="R30:S30"/>
    <mergeCell ref="AC30:AD30"/>
    <mergeCell ref="AN30:AO30"/>
    <mergeCell ref="F39:G39"/>
    <mergeCell ref="I39:J39"/>
    <mergeCell ref="R39:S39"/>
    <mergeCell ref="U39:V39"/>
    <mergeCell ref="AC39:AD39"/>
    <mergeCell ref="AF39:AG39"/>
    <mergeCell ref="AN39:AO39"/>
    <mergeCell ref="AQ39:AR39"/>
    <mergeCell ref="F37:G37"/>
    <mergeCell ref="R37:S37"/>
    <mergeCell ref="AC37:AD37"/>
    <mergeCell ref="AN37:AO37"/>
    <mergeCell ref="F38:G38"/>
    <mergeCell ref="I38:K38"/>
    <mergeCell ref="R38:S38"/>
    <mergeCell ref="U38:W38"/>
    <mergeCell ref="AN38:AO38"/>
    <mergeCell ref="AQ38:AS38"/>
    <mergeCell ref="AC38:AD38"/>
    <mergeCell ref="AF38:AH38"/>
    <mergeCell ref="C35:D35"/>
    <mergeCell ref="H35:I35"/>
    <mergeCell ref="O35:P35"/>
    <mergeCell ref="T35:U35"/>
    <mergeCell ref="Z35:AA35"/>
    <mergeCell ref="AE35:AF35"/>
    <mergeCell ref="AN32:AO32"/>
    <mergeCell ref="AQ32:AS32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F32:G32"/>
    <mergeCell ref="I32:K32"/>
    <mergeCell ref="R32:S32"/>
    <mergeCell ref="U32:W32"/>
    <mergeCell ref="AC32:AD32"/>
    <mergeCell ref="AF32:AH32"/>
    <mergeCell ref="AK35:AL35"/>
    <mergeCell ref="AP35:AQ35"/>
    <mergeCell ref="C29:D29"/>
    <mergeCell ref="H29:I29"/>
    <mergeCell ref="O29:P29"/>
    <mergeCell ref="T29:U29"/>
    <mergeCell ref="Z29:AA29"/>
    <mergeCell ref="AE29:AF29"/>
    <mergeCell ref="AN26:AO26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AP29:AQ29"/>
    <mergeCell ref="F25:G25"/>
    <mergeCell ref="R25:S25"/>
    <mergeCell ref="AC25:AD25"/>
    <mergeCell ref="AN25:AO25"/>
    <mergeCell ref="F26:G26"/>
    <mergeCell ref="I26:K26"/>
    <mergeCell ref="R26:S26"/>
    <mergeCell ref="U26:W26"/>
    <mergeCell ref="AC26:AD26"/>
    <mergeCell ref="AF26:AH26"/>
    <mergeCell ref="AK23:AL23"/>
    <mergeCell ref="AP23:AQ23"/>
    <mergeCell ref="F24:G24"/>
    <mergeCell ref="R24:S24"/>
    <mergeCell ref="AC24:AD24"/>
    <mergeCell ref="AN24:AO24"/>
    <mergeCell ref="C23:D23"/>
    <mergeCell ref="H23:I23"/>
    <mergeCell ref="O23:P23"/>
    <mergeCell ref="T23:U23"/>
    <mergeCell ref="Z23:AA23"/>
    <mergeCell ref="AE23:AF23"/>
    <mergeCell ref="F21:G21"/>
    <mergeCell ref="I21:J21"/>
    <mergeCell ref="R21:S21"/>
    <mergeCell ref="U21:V21"/>
    <mergeCell ref="AC21:AD21"/>
    <mergeCell ref="AF21:AG21"/>
    <mergeCell ref="F20:G20"/>
    <mergeCell ref="I20:K20"/>
    <mergeCell ref="R20:S20"/>
    <mergeCell ref="U20:W20"/>
    <mergeCell ref="AC20:AD20"/>
    <mergeCell ref="AF20:AH20"/>
    <mergeCell ref="F18:G18"/>
    <mergeCell ref="R18:S18"/>
    <mergeCell ref="AC18:AD18"/>
    <mergeCell ref="F19:G19"/>
    <mergeCell ref="R19:S19"/>
    <mergeCell ref="AC19:AD19"/>
    <mergeCell ref="C17:D17"/>
    <mergeCell ref="H17:I17"/>
    <mergeCell ref="O17:P17"/>
    <mergeCell ref="T17:U17"/>
    <mergeCell ref="Z17:AA17"/>
    <mergeCell ref="AE17:AF17"/>
    <mergeCell ref="F15:G15"/>
    <mergeCell ref="I15:J15"/>
    <mergeCell ref="R15:S15"/>
    <mergeCell ref="U15:V15"/>
    <mergeCell ref="AC15:AD15"/>
    <mergeCell ref="AF15:AG15"/>
    <mergeCell ref="F14:G14"/>
    <mergeCell ref="I14:K14"/>
    <mergeCell ref="R14:S14"/>
    <mergeCell ref="U14:W14"/>
    <mergeCell ref="AC14:AD14"/>
    <mergeCell ref="AF14:AH14"/>
    <mergeCell ref="F12:G12"/>
    <mergeCell ref="R12:S12"/>
    <mergeCell ref="AC12:AD12"/>
    <mergeCell ref="F13:G13"/>
    <mergeCell ref="R13:S13"/>
    <mergeCell ref="AC13:AD13"/>
    <mergeCell ref="C11:D11"/>
    <mergeCell ref="H11:I11"/>
    <mergeCell ref="O11:P11"/>
    <mergeCell ref="T11:U11"/>
    <mergeCell ref="Z11:AA11"/>
    <mergeCell ref="AE11:AF11"/>
    <mergeCell ref="AN8:AO8"/>
    <mergeCell ref="AQ8:AS8"/>
    <mergeCell ref="F9:G9"/>
    <mergeCell ref="I9:J9"/>
    <mergeCell ref="R9:S9"/>
    <mergeCell ref="U9:V9"/>
    <mergeCell ref="AC9:AD9"/>
    <mergeCell ref="AF9:AG9"/>
    <mergeCell ref="AN9:AO9"/>
    <mergeCell ref="AQ9:AR9"/>
    <mergeCell ref="F8:G8"/>
    <mergeCell ref="I8:K8"/>
    <mergeCell ref="R8:S8"/>
    <mergeCell ref="U8:W8"/>
    <mergeCell ref="AC8:AD8"/>
    <mergeCell ref="AF8:AH8"/>
    <mergeCell ref="A1:U1"/>
    <mergeCell ref="F6:G6"/>
    <mergeCell ref="R6:S6"/>
    <mergeCell ref="AC6:AD6"/>
    <mergeCell ref="AN6:AO6"/>
    <mergeCell ref="F7:G7"/>
    <mergeCell ref="R7:S7"/>
    <mergeCell ref="AC7:AD7"/>
    <mergeCell ref="AN7:AO7"/>
    <mergeCell ref="Z5:AA5"/>
    <mergeCell ref="AE5:AF5"/>
    <mergeCell ref="F3:S3"/>
    <mergeCell ref="W2:AE2"/>
    <mergeCell ref="AJ3:AT3"/>
    <mergeCell ref="AJ2:AQ2"/>
    <mergeCell ref="AR2:AT2"/>
    <mergeCell ref="B2:D2"/>
    <mergeCell ref="T2:U2"/>
    <mergeCell ref="B3:D3"/>
    <mergeCell ref="C5:D5"/>
    <mergeCell ref="H5:I5"/>
    <mergeCell ref="O5:P5"/>
    <mergeCell ref="T5:U5"/>
    <mergeCell ref="F2:S2"/>
  </mergeCells>
  <phoneticPr fontId="6"/>
  <printOptions horizontalCentered="1" verticalCentered="1"/>
  <pageMargins left="0.59055118110236227" right="0.59055118110236227" top="0.59055118110236227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121"/>
  <sheetViews>
    <sheetView tabSelected="1" view="pageBreakPreview" topLeftCell="A3" zoomScale="85" zoomScaleNormal="100" zoomScaleSheetLayoutView="85" workbookViewId="0">
      <selection activeCell="AL10" sqref="AL10"/>
    </sheetView>
  </sheetViews>
  <sheetFormatPr defaultRowHeight="13.2" x14ac:dyDescent="0.2"/>
  <cols>
    <col min="1" max="49" width="3.21875" style="63" customWidth="1"/>
    <col min="50" max="51" width="2.88671875" style="63" customWidth="1"/>
    <col min="52" max="16384" width="8.88671875" style="63"/>
  </cols>
  <sheetData>
    <row r="1" spans="1:69" ht="26.25" customHeight="1" thickTop="1" thickBot="1" x14ac:dyDescent="0.25">
      <c r="A1" s="145" t="s">
        <v>141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Y1" s="266" t="s">
        <v>75</v>
      </c>
      <c r="Z1" s="267"/>
      <c r="AA1" s="267"/>
      <c r="AB1" s="268"/>
      <c r="AT1" s="66"/>
      <c r="AU1" s="71" t="s">
        <v>76</v>
      </c>
      <c r="AV1" s="74">
        <v>1</v>
      </c>
      <c r="AX1" s="63" t="s">
        <v>77</v>
      </c>
      <c r="BB1" s="82" t="s">
        <v>78</v>
      </c>
      <c r="BC1" s="63" t="s">
        <v>79</v>
      </c>
    </row>
    <row r="2" spans="1:69" ht="15.9" customHeight="1" thickTop="1" x14ac:dyDescent="0.2">
      <c r="A2" s="1"/>
      <c r="B2" s="143" t="s">
        <v>5</v>
      </c>
      <c r="C2" s="143"/>
      <c r="D2" s="143"/>
      <c r="E2" s="108" t="s">
        <v>6</v>
      </c>
      <c r="F2" s="142" t="s">
        <v>80</v>
      </c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 t="s">
        <v>4</v>
      </c>
      <c r="S2" s="143"/>
      <c r="T2" s="108" t="s">
        <v>6</v>
      </c>
      <c r="U2" s="112" t="s">
        <v>81</v>
      </c>
      <c r="V2" s="112"/>
      <c r="W2" s="112"/>
      <c r="X2" s="112"/>
      <c r="Y2" s="112"/>
      <c r="Z2" s="112"/>
      <c r="AA2" s="112"/>
      <c r="AB2" s="112"/>
      <c r="AC2" s="112"/>
      <c r="AD2" s="112"/>
      <c r="AE2" s="146"/>
      <c r="AF2" s="146"/>
      <c r="AG2" s="146"/>
      <c r="AH2" s="111"/>
      <c r="AI2" s="105"/>
      <c r="AJ2" s="105"/>
      <c r="AK2" s="146" t="s">
        <v>71</v>
      </c>
      <c r="AL2" s="146"/>
      <c r="AM2" s="146"/>
      <c r="AN2" s="108" t="s">
        <v>6</v>
      </c>
      <c r="AO2" s="142" t="s">
        <v>72</v>
      </c>
      <c r="AP2" s="142"/>
      <c r="AQ2" s="142"/>
      <c r="AR2" s="142"/>
      <c r="AS2" s="142"/>
      <c r="AT2" s="142"/>
      <c r="AU2" s="142"/>
      <c r="AV2" s="142"/>
      <c r="AX2" s="63" t="s">
        <v>82</v>
      </c>
      <c r="BB2" s="82" t="s">
        <v>83</v>
      </c>
      <c r="BC2" s="63" t="s">
        <v>84</v>
      </c>
    </row>
    <row r="3" spans="1:69" ht="15.9" customHeight="1" x14ac:dyDescent="0.2">
      <c r="B3" s="146" t="s">
        <v>7</v>
      </c>
      <c r="C3" s="146"/>
      <c r="D3" s="146"/>
      <c r="E3" s="108" t="s">
        <v>6</v>
      </c>
      <c r="F3" s="142" t="s">
        <v>85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05"/>
      <c r="AG3" s="66" t="s">
        <v>68</v>
      </c>
      <c r="AK3" s="146" t="s">
        <v>69</v>
      </c>
      <c r="AL3" s="146"/>
      <c r="AM3" s="146"/>
      <c r="AN3" s="108" t="s">
        <v>6</v>
      </c>
      <c r="AO3" s="63" t="s">
        <v>86</v>
      </c>
      <c r="AU3" s="66"/>
      <c r="AW3" s="66"/>
      <c r="AX3" s="66"/>
      <c r="BB3" s="82" t="s">
        <v>87</v>
      </c>
      <c r="BC3" s="63" t="s">
        <v>88</v>
      </c>
    </row>
    <row r="4" spans="1:69" ht="15.9" customHeight="1" x14ac:dyDescent="0.2">
      <c r="B4" s="109"/>
      <c r="C4" s="109"/>
      <c r="D4" s="109"/>
      <c r="E4" s="108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05"/>
      <c r="AG4" s="66" t="s">
        <v>67</v>
      </c>
      <c r="AU4" s="66"/>
      <c r="AW4" s="66"/>
      <c r="AX4" s="66"/>
      <c r="BB4" s="82"/>
    </row>
    <row r="5" spans="1:69" ht="15.9" customHeight="1" x14ac:dyDescent="0.2">
      <c r="B5" s="62"/>
      <c r="J5" s="68" t="s">
        <v>89</v>
      </c>
      <c r="K5" s="64"/>
      <c r="L5" s="65"/>
      <c r="M5" s="64"/>
      <c r="N5" s="64"/>
      <c r="AL5" s="67"/>
      <c r="AT5" s="66"/>
      <c r="AU5" s="66"/>
      <c r="AW5" s="66"/>
      <c r="AX5" s="66"/>
      <c r="BB5" s="82" t="s">
        <v>90</v>
      </c>
      <c r="BC5" s="63" t="s">
        <v>91</v>
      </c>
    </row>
    <row r="6" spans="1:69" ht="15.9" customHeight="1" x14ac:dyDescent="0.2">
      <c r="A6" s="147"/>
      <c r="B6" s="148"/>
      <c r="C6" s="148"/>
      <c r="D6" s="148"/>
      <c r="E6" s="148"/>
      <c r="F6" s="148"/>
      <c r="G6" s="148"/>
      <c r="H6" s="148"/>
      <c r="I6" s="148"/>
      <c r="J6" s="113"/>
      <c r="K6" s="8" t="s">
        <v>8</v>
      </c>
      <c r="L6" s="150">
        <v>1</v>
      </c>
      <c r="M6" s="150"/>
      <c r="N6" s="150"/>
      <c r="O6" s="8" t="s">
        <v>9</v>
      </c>
      <c r="P6" s="8"/>
      <c r="Q6" s="89"/>
      <c r="R6" s="8" t="s">
        <v>8</v>
      </c>
      <c r="S6" s="150">
        <v>2</v>
      </c>
      <c r="T6" s="150"/>
      <c r="U6" s="150"/>
      <c r="V6" s="8" t="s">
        <v>9</v>
      </c>
      <c r="W6" s="57"/>
      <c r="X6" s="8"/>
      <c r="Y6" s="8" t="s">
        <v>8</v>
      </c>
      <c r="Z6" s="150">
        <v>3</v>
      </c>
      <c r="AA6" s="150"/>
      <c r="AB6" s="150"/>
      <c r="AC6" s="8" t="s">
        <v>9</v>
      </c>
      <c r="AD6" s="8"/>
      <c r="AE6" s="89"/>
      <c r="AF6" s="8" t="s">
        <v>8</v>
      </c>
      <c r="AG6" s="150">
        <v>4</v>
      </c>
      <c r="AH6" s="150"/>
      <c r="AI6" s="150"/>
      <c r="AJ6" s="8" t="s">
        <v>9</v>
      </c>
      <c r="AK6" s="57"/>
      <c r="AL6" s="4"/>
      <c r="AM6" s="22" t="s">
        <v>8</v>
      </c>
      <c r="AN6" s="168">
        <f>L6</f>
        <v>1</v>
      </c>
      <c r="AO6" s="168"/>
      <c r="AP6" s="107" t="s">
        <v>9</v>
      </c>
      <c r="AQ6" s="10" t="s">
        <v>92</v>
      </c>
      <c r="AR6" s="22" t="s">
        <v>8</v>
      </c>
      <c r="AS6" s="168">
        <f>AG6</f>
        <v>4</v>
      </c>
      <c r="AT6" s="168"/>
      <c r="AU6" s="9" t="s">
        <v>9</v>
      </c>
      <c r="AV6" s="9"/>
      <c r="AW6" s="3"/>
      <c r="AX6" s="3"/>
      <c r="BB6" s="82" t="s">
        <v>93</v>
      </c>
    </row>
    <row r="7" spans="1:69" ht="15.9" customHeight="1" x14ac:dyDescent="0.2">
      <c r="A7" s="147" t="s">
        <v>47</v>
      </c>
      <c r="B7" s="148"/>
      <c r="C7" s="148"/>
      <c r="D7" s="148"/>
      <c r="E7" s="148"/>
      <c r="F7" s="148"/>
      <c r="G7" s="148"/>
      <c r="H7" s="148"/>
      <c r="I7" s="148"/>
      <c r="J7" s="114" t="s">
        <v>93</v>
      </c>
      <c r="K7" s="86" t="str">
        <f>IF(J7="月","火",IF(J7="火","水",IF(J7="水","木",IF(J7="木","金",IF(J7="金","土",IF(J7="土","日",IF(J7="日","月")))))))</f>
        <v>土</v>
      </c>
      <c r="L7" s="86" t="str">
        <f t="shared" ref="L7:AK7" si="0">IF(K7="月","火",IF(K7="火","水",IF(K7="水","木",IF(K7="木","金",IF(K7="金","土",IF(K7="土","日",IF(K7="日","月")))))))</f>
        <v>日</v>
      </c>
      <c r="M7" s="86" t="str">
        <f t="shared" si="0"/>
        <v>月</v>
      </c>
      <c r="N7" s="86" t="str">
        <f t="shared" si="0"/>
        <v>火</v>
      </c>
      <c r="O7" s="86" t="str">
        <f t="shared" si="0"/>
        <v>水</v>
      </c>
      <c r="P7" s="87" t="str">
        <f t="shared" si="0"/>
        <v>木</v>
      </c>
      <c r="Q7" s="99" t="str">
        <f t="shared" si="0"/>
        <v>金</v>
      </c>
      <c r="R7" s="86" t="str">
        <f t="shared" si="0"/>
        <v>土</v>
      </c>
      <c r="S7" s="86" t="str">
        <f t="shared" si="0"/>
        <v>日</v>
      </c>
      <c r="T7" s="86" t="str">
        <f t="shared" si="0"/>
        <v>月</v>
      </c>
      <c r="U7" s="86" t="str">
        <f t="shared" si="0"/>
        <v>火</v>
      </c>
      <c r="V7" s="86" t="str">
        <f t="shared" si="0"/>
        <v>水</v>
      </c>
      <c r="W7" s="86" t="str">
        <f t="shared" si="0"/>
        <v>木</v>
      </c>
      <c r="X7" s="86" t="str">
        <f t="shared" si="0"/>
        <v>金</v>
      </c>
      <c r="Y7" s="86" t="str">
        <f t="shared" si="0"/>
        <v>土</v>
      </c>
      <c r="Z7" s="86" t="str">
        <f t="shared" si="0"/>
        <v>日</v>
      </c>
      <c r="AA7" s="86" t="str">
        <f t="shared" si="0"/>
        <v>月</v>
      </c>
      <c r="AB7" s="86" t="str">
        <f t="shared" si="0"/>
        <v>火</v>
      </c>
      <c r="AC7" s="86" t="str">
        <f t="shared" si="0"/>
        <v>水</v>
      </c>
      <c r="AD7" s="87" t="str">
        <f t="shared" si="0"/>
        <v>木</v>
      </c>
      <c r="AE7" s="99" t="str">
        <f t="shared" si="0"/>
        <v>金</v>
      </c>
      <c r="AF7" s="86" t="str">
        <f t="shared" si="0"/>
        <v>土</v>
      </c>
      <c r="AG7" s="86" t="str">
        <f t="shared" si="0"/>
        <v>日</v>
      </c>
      <c r="AH7" s="86" t="str">
        <f t="shared" si="0"/>
        <v>月</v>
      </c>
      <c r="AI7" s="86" t="str">
        <f t="shared" si="0"/>
        <v>火</v>
      </c>
      <c r="AJ7" s="86" t="str">
        <f t="shared" si="0"/>
        <v>水</v>
      </c>
      <c r="AK7" s="86" t="str">
        <f t="shared" si="0"/>
        <v>木</v>
      </c>
      <c r="AL7" s="4"/>
      <c r="AM7" s="168" t="s">
        <v>94</v>
      </c>
      <c r="AN7" s="168"/>
      <c r="AO7" s="168"/>
      <c r="AP7" s="168"/>
      <c r="AQ7" s="168"/>
      <c r="AR7" s="168"/>
      <c r="AS7" s="168"/>
      <c r="AT7" s="168"/>
      <c r="AU7" s="168"/>
      <c r="AV7" s="168"/>
      <c r="AW7" s="3"/>
      <c r="AX7" s="9"/>
      <c r="BB7" s="82" t="s">
        <v>95</v>
      </c>
    </row>
    <row r="8" spans="1:69" ht="15.9" customHeight="1" thickBot="1" x14ac:dyDescent="0.25">
      <c r="A8" s="169" t="s">
        <v>48</v>
      </c>
      <c r="B8" s="170"/>
      <c r="C8" s="170"/>
      <c r="D8" s="170"/>
      <c r="E8" s="170"/>
      <c r="F8" s="170"/>
      <c r="G8" s="170"/>
      <c r="H8" s="170"/>
      <c r="I8" s="170"/>
      <c r="J8" s="115">
        <v>1</v>
      </c>
      <c r="K8" s="116">
        <v>2</v>
      </c>
      <c r="L8" s="117">
        <v>3</v>
      </c>
      <c r="M8" s="118">
        <v>4</v>
      </c>
      <c r="N8" s="118">
        <v>5</v>
      </c>
      <c r="O8" s="118">
        <v>6</v>
      </c>
      <c r="P8" s="119">
        <v>7</v>
      </c>
      <c r="Q8" s="118">
        <v>8</v>
      </c>
      <c r="R8" s="117">
        <v>9</v>
      </c>
      <c r="S8" s="117">
        <v>10</v>
      </c>
      <c r="T8" s="118">
        <v>11</v>
      </c>
      <c r="U8" s="118">
        <v>12</v>
      </c>
      <c r="V8" s="118">
        <v>13</v>
      </c>
      <c r="W8" s="118">
        <v>14</v>
      </c>
      <c r="X8" s="120">
        <v>15</v>
      </c>
      <c r="Y8" s="117">
        <v>16</v>
      </c>
      <c r="Z8" s="117">
        <v>17</v>
      </c>
      <c r="AA8" s="118">
        <v>18</v>
      </c>
      <c r="AB8" s="118">
        <v>19</v>
      </c>
      <c r="AC8" s="118">
        <v>20</v>
      </c>
      <c r="AD8" s="119">
        <v>21</v>
      </c>
      <c r="AE8" s="118">
        <v>22</v>
      </c>
      <c r="AF8" s="117">
        <v>23</v>
      </c>
      <c r="AG8" s="117">
        <v>24</v>
      </c>
      <c r="AH8" s="118">
        <v>25</v>
      </c>
      <c r="AI8" s="118">
        <v>26</v>
      </c>
      <c r="AJ8" s="118">
        <v>27</v>
      </c>
      <c r="AK8" s="73">
        <v>28</v>
      </c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BB8" s="82" t="s">
        <v>0</v>
      </c>
    </row>
    <row r="9" spans="1:69" ht="15.9" customHeight="1" thickTop="1" x14ac:dyDescent="0.2">
      <c r="A9" s="175" t="s">
        <v>35</v>
      </c>
      <c r="B9" s="178" t="s">
        <v>46</v>
      </c>
      <c r="C9" s="179"/>
      <c r="D9" s="179"/>
      <c r="E9" s="179"/>
      <c r="F9" s="179"/>
      <c r="G9" s="180"/>
      <c r="H9" s="184" t="s">
        <v>1</v>
      </c>
      <c r="I9" s="242"/>
      <c r="J9" s="121"/>
      <c r="K9" s="122" t="s">
        <v>96</v>
      </c>
      <c r="L9" s="123" t="s">
        <v>96</v>
      </c>
      <c r="M9" s="91" t="s">
        <v>91</v>
      </c>
      <c r="N9" s="91" t="s">
        <v>91</v>
      </c>
      <c r="O9" s="91" t="s">
        <v>91</v>
      </c>
      <c r="P9" s="97" t="s">
        <v>91</v>
      </c>
      <c r="Q9" s="91" t="s">
        <v>91</v>
      </c>
      <c r="R9" s="122" t="s">
        <v>96</v>
      </c>
      <c r="S9" s="123" t="s">
        <v>96</v>
      </c>
      <c r="T9" s="91" t="s">
        <v>91</v>
      </c>
      <c r="U9" s="91" t="s">
        <v>91</v>
      </c>
      <c r="V9" s="91" t="s">
        <v>91</v>
      </c>
      <c r="W9" s="91" t="s">
        <v>91</v>
      </c>
      <c r="X9" s="77" t="s">
        <v>91</v>
      </c>
      <c r="Y9" s="122" t="s">
        <v>96</v>
      </c>
      <c r="Z9" s="123" t="s">
        <v>96</v>
      </c>
      <c r="AA9" s="91"/>
      <c r="AB9" s="92"/>
      <c r="AC9" s="92"/>
      <c r="AD9" s="95"/>
      <c r="AE9" s="92"/>
      <c r="AF9" s="122" t="s">
        <v>96</v>
      </c>
      <c r="AG9" s="123" t="s">
        <v>96</v>
      </c>
      <c r="AH9" s="92"/>
      <c r="AI9" s="92"/>
      <c r="AJ9" s="92"/>
      <c r="AK9" s="48"/>
      <c r="AL9" s="49" t="s">
        <v>97</v>
      </c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5"/>
      <c r="BB9" s="82"/>
      <c r="BF9" s="67"/>
      <c r="BG9" s="67"/>
      <c r="BH9" s="67"/>
    </row>
    <row r="10" spans="1:69" ht="15.9" customHeight="1" x14ac:dyDescent="0.2">
      <c r="A10" s="176"/>
      <c r="B10" s="181"/>
      <c r="C10" s="182"/>
      <c r="D10" s="182"/>
      <c r="E10" s="182"/>
      <c r="F10" s="182"/>
      <c r="G10" s="183"/>
      <c r="H10" s="186" t="s">
        <v>2</v>
      </c>
      <c r="I10" s="243"/>
      <c r="J10" s="124"/>
      <c r="K10" s="125" t="s">
        <v>96</v>
      </c>
      <c r="L10" s="126" t="s">
        <v>96</v>
      </c>
      <c r="M10" s="93" t="s">
        <v>91</v>
      </c>
      <c r="N10" s="93" t="s">
        <v>91</v>
      </c>
      <c r="O10" s="93" t="s">
        <v>91</v>
      </c>
      <c r="P10" s="98" t="s">
        <v>91</v>
      </c>
      <c r="Q10" s="93" t="s">
        <v>91</v>
      </c>
      <c r="R10" s="125" t="s">
        <v>96</v>
      </c>
      <c r="S10" s="126" t="s">
        <v>96</v>
      </c>
      <c r="T10" s="93" t="s">
        <v>91</v>
      </c>
      <c r="U10" s="93" t="s">
        <v>91</v>
      </c>
      <c r="V10" s="93" t="s">
        <v>91</v>
      </c>
      <c r="W10" s="93" t="s">
        <v>91</v>
      </c>
      <c r="X10" s="78" t="s">
        <v>91</v>
      </c>
      <c r="Y10" s="125" t="s">
        <v>96</v>
      </c>
      <c r="Z10" s="126" t="s">
        <v>96</v>
      </c>
      <c r="AA10" s="93"/>
      <c r="AB10" s="94"/>
      <c r="AC10" s="94"/>
      <c r="AD10" s="96"/>
      <c r="AE10" s="94"/>
      <c r="AF10" s="125" t="s">
        <v>96</v>
      </c>
      <c r="AG10" s="126" t="s">
        <v>96</v>
      </c>
      <c r="AH10" s="94"/>
      <c r="AI10" s="94"/>
      <c r="AJ10" s="94"/>
      <c r="AK10" s="19"/>
      <c r="AL10" s="38"/>
      <c r="AM10" s="50" t="s">
        <v>62</v>
      </c>
      <c r="AN10" s="51"/>
      <c r="AO10" s="51"/>
      <c r="AP10" s="52"/>
      <c r="AQ10" s="151">
        <f>COUNTIF(J9:AK9,"□")</f>
        <v>8</v>
      </c>
      <c r="AR10" s="152"/>
      <c r="AS10" s="14" t="s">
        <v>0</v>
      </c>
      <c r="AT10" s="67"/>
      <c r="AU10" s="67"/>
      <c r="AV10" s="67"/>
      <c r="AW10" s="67"/>
      <c r="AX10" s="5"/>
      <c r="BF10" s="67"/>
      <c r="BG10" s="5"/>
      <c r="BH10" s="5"/>
    </row>
    <row r="11" spans="1:69" ht="15.9" customHeight="1" thickBot="1" x14ac:dyDescent="0.25">
      <c r="A11" s="176"/>
      <c r="B11" s="153" t="s">
        <v>3</v>
      </c>
      <c r="C11" s="154"/>
      <c r="D11" s="154"/>
      <c r="E11" s="154"/>
      <c r="F11" s="154"/>
      <c r="G11" s="154"/>
      <c r="H11" s="154"/>
      <c r="I11" s="154"/>
      <c r="J11" s="272" t="s">
        <v>98</v>
      </c>
      <c r="K11" s="269" t="s">
        <v>99</v>
      </c>
      <c r="L11" s="269" t="s">
        <v>99</v>
      </c>
      <c r="M11" s="165" t="s">
        <v>100</v>
      </c>
      <c r="N11" s="165" t="s">
        <v>100</v>
      </c>
      <c r="O11" s="165" t="s">
        <v>100</v>
      </c>
      <c r="P11" s="172" t="s">
        <v>100</v>
      </c>
      <c r="Q11" s="165" t="s">
        <v>100</v>
      </c>
      <c r="R11" s="269" t="s">
        <v>99</v>
      </c>
      <c r="S11" s="269" t="s">
        <v>101</v>
      </c>
      <c r="T11" s="165" t="s">
        <v>101</v>
      </c>
      <c r="U11" s="165" t="s">
        <v>101</v>
      </c>
      <c r="V11" s="165" t="s">
        <v>101</v>
      </c>
      <c r="W11" s="165" t="s">
        <v>101</v>
      </c>
      <c r="X11" s="200" t="s">
        <v>101</v>
      </c>
      <c r="Y11" s="269" t="s">
        <v>101</v>
      </c>
      <c r="Z11" s="276"/>
      <c r="AA11" s="191"/>
      <c r="AB11" s="188"/>
      <c r="AC11" s="188"/>
      <c r="AD11" s="194"/>
      <c r="AE11" s="197"/>
      <c r="AF11" s="279"/>
      <c r="AG11" s="276"/>
      <c r="AH11" s="188"/>
      <c r="AI11" s="188"/>
      <c r="AJ11" s="220"/>
      <c r="AK11" s="223"/>
      <c r="AL11" s="38"/>
      <c r="AM11" s="59" t="s">
        <v>63</v>
      </c>
      <c r="AN11" s="60"/>
      <c r="AO11" s="60"/>
      <c r="AP11" s="61"/>
      <c r="AQ11" s="208">
        <f>COUNTIF(J9:AK9,"■")</f>
        <v>0</v>
      </c>
      <c r="AR11" s="209"/>
      <c r="AS11" s="26" t="s">
        <v>0</v>
      </c>
      <c r="AT11" s="67"/>
      <c r="AU11" s="67"/>
      <c r="AV11" s="67"/>
      <c r="AW11" s="67"/>
      <c r="AX11" s="67"/>
      <c r="BE11" s="5"/>
      <c r="BF11" s="5"/>
      <c r="BG11" s="5"/>
      <c r="BH11" s="5"/>
    </row>
    <row r="12" spans="1:69" ht="15.9" customHeight="1" thickTop="1" x14ac:dyDescent="0.2">
      <c r="A12" s="176"/>
      <c r="B12" s="156"/>
      <c r="C12" s="157"/>
      <c r="D12" s="157"/>
      <c r="E12" s="157"/>
      <c r="F12" s="157"/>
      <c r="G12" s="157"/>
      <c r="H12" s="157"/>
      <c r="I12" s="157"/>
      <c r="J12" s="273"/>
      <c r="K12" s="270"/>
      <c r="L12" s="270"/>
      <c r="M12" s="166"/>
      <c r="N12" s="166"/>
      <c r="O12" s="166"/>
      <c r="P12" s="173"/>
      <c r="Q12" s="166"/>
      <c r="R12" s="270"/>
      <c r="S12" s="270"/>
      <c r="T12" s="166"/>
      <c r="U12" s="166"/>
      <c r="V12" s="166"/>
      <c r="W12" s="166"/>
      <c r="X12" s="201"/>
      <c r="Y12" s="270"/>
      <c r="Z12" s="277"/>
      <c r="AA12" s="192"/>
      <c r="AB12" s="189"/>
      <c r="AC12" s="189"/>
      <c r="AD12" s="195"/>
      <c r="AE12" s="198"/>
      <c r="AF12" s="280"/>
      <c r="AG12" s="277"/>
      <c r="AH12" s="189"/>
      <c r="AI12" s="189"/>
      <c r="AJ12" s="221"/>
      <c r="AK12" s="224"/>
      <c r="AL12" s="38"/>
      <c r="AM12" s="27" t="s">
        <v>16</v>
      </c>
      <c r="AN12" s="28"/>
      <c r="AO12" s="28"/>
      <c r="AP12" s="29"/>
      <c r="AQ12" s="212">
        <f>SUM(AQ10:AR11)</f>
        <v>8</v>
      </c>
      <c r="AR12" s="213"/>
      <c r="AS12" s="30" t="s">
        <v>10</v>
      </c>
      <c r="AT12" s="205" t="s">
        <v>102</v>
      </c>
      <c r="AU12" s="206"/>
      <c r="AV12" s="207"/>
      <c r="AW12" s="67"/>
      <c r="AX12" s="67"/>
      <c r="AZ12" s="146" t="s">
        <v>71</v>
      </c>
      <c r="BA12" s="146"/>
      <c r="BB12" s="146"/>
      <c r="BC12" s="108" t="s">
        <v>6</v>
      </c>
      <c r="BD12" s="142" t="s">
        <v>72</v>
      </c>
      <c r="BE12" s="142"/>
      <c r="BF12" s="142"/>
      <c r="BG12" s="142"/>
      <c r="BH12" s="142"/>
      <c r="BI12" s="142"/>
      <c r="BJ12" s="142"/>
      <c r="BK12" s="142"/>
      <c r="BL12" s="275" t="s">
        <v>103</v>
      </c>
      <c r="BM12" s="275"/>
      <c r="BN12" s="275"/>
      <c r="BO12" s="275"/>
      <c r="BP12" s="275"/>
      <c r="BQ12" s="275"/>
    </row>
    <row r="13" spans="1:69" ht="15.9" customHeight="1" thickBot="1" x14ac:dyDescent="0.25">
      <c r="A13" s="176"/>
      <c r="B13" s="156"/>
      <c r="C13" s="157"/>
      <c r="D13" s="157"/>
      <c r="E13" s="157"/>
      <c r="F13" s="157"/>
      <c r="G13" s="157"/>
      <c r="H13" s="157"/>
      <c r="I13" s="157"/>
      <c r="J13" s="273"/>
      <c r="K13" s="270"/>
      <c r="L13" s="270"/>
      <c r="M13" s="166"/>
      <c r="N13" s="166"/>
      <c r="O13" s="166"/>
      <c r="P13" s="173"/>
      <c r="Q13" s="166"/>
      <c r="R13" s="270"/>
      <c r="S13" s="270"/>
      <c r="T13" s="166"/>
      <c r="U13" s="166"/>
      <c r="V13" s="166"/>
      <c r="W13" s="166"/>
      <c r="X13" s="201"/>
      <c r="Y13" s="270"/>
      <c r="Z13" s="277"/>
      <c r="AA13" s="192"/>
      <c r="AB13" s="189"/>
      <c r="AC13" s="189"/>
      <c r="AD13" s="195"/>
      <c r="AE13" s="198"/>
      <c r="AF13" s="280"/>
      <c r="AG13" s="277"/>
      <c r="AH13" s="189"/>
      <c r="AI13" s="189"/>
      <c r="AJ13" s="221"/>
      <c r="AK13" s="224"/>
      <c r="AL13" s="38"/>
      <c r="AM13" s="32" t="s">
        <v>15</v>
      </c>
      <c r="AN13" s="33"/>
      <c r="AO13" s="33"/>
      <c r="AP13" s="34"/>
      <c r="AQ13" s="208">
        <f>COUNT(J8:AK8)</f>
        <v>28</v>
      </c>
      <c r="AR13" s="209"/>
      <c r="AS13" s="35" t="s">
        <v>10</v>
      </c>
      <c r="AT13" s="210">
        <f>(AQ12/AQ13)*100</f>
        <v>28.571428571428569</v>
      </c>
      <c r="AU13" s="211"/>
      <c r="AV13" s="75" t="s">
        <v>104</v>
      </c>
      <c r="AW13" s="67"/>
      <c r="AX13" s="67"/>
      <c r="BC13" s="67"/>
      <c r="BD13" s="67"/>
      <c r="BE13" s="67"/>
      <c r="BF13" s="67"/>
      <c r="BG13" s="67"/>
      <c r="BH13" s="67"/>
    </row>
    <row r="14" spans="1:69" ht="15.9" customHeight="1" thickTop="1" x14ac:dyDescent="0.2">
      <c r="A14" s="176"/>
      <c r="B14" s="156"/>
      <c r="C14" s="157"/>
      <c r="D14" s="157"/>
      <c r="E14" s="157"/>
      <c r="F14" s="157"/>
      <c r="G14" s="157"/>
      <c r="H14" s="157"/>
      <c r="I14" s="157"/>
      <c r="J14" s="273"/>
      <c r="K14" s="270"/>
      <c r="L14" s="270"/>
      <c r="M14" s="166"/>
      <c r="N14" s="166"/>
      <c r="O14" s="166"/>
      <c r="P14" s="173"/>
      <c r="Q14" s="166"/>
      <c r="R14" s="270"/>
      <c r="S14" s="270"/>
      <c r="T14" s="166"/>
      <c r="U14" s="166"/>
      <c r="V14" s="166"/>
      <c r="W14" s="166"/>
      <c r="X14" s="201"/>
      <c r="Y14" s="270"/>
      <c r="Z14" s="277"/>
      <c r="AA14" s="192"/>
      <c r="AB14" s="189"/>
      <c r="AC14" s="189"/>
      <c r="AD14" s="195"/>
      <c r="AE14" s="198"/>
      <c r="AF14" s="280"/>
      <c r="AG14" s="277"/>
      <c r="AH14" s="189"/>
      <c r="AI14" s="189"/>
      <c r="AJ14" s="221"/>
      <c r="AK14" s="224"/>
      <c r="AL14" s="53" t="s">
        <v>45</v>
      </c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BC14" s="67"/>
      <c r="BD14" s="67"/>
      <c r="BE14" s="3"/>
      <c r="BF14" s="6"/>
      <c r="BG14" s="6"/>
      <c r="BH14" s="6"/>
    </row>
    <row r="15" spans="1:69" ht="15.9" customHeight="1" x14ac:dyDescent="0.2">
      <c r="A15" s="176"/>
      <c r="B15" s="156"/>
      <c r="C15" s="157"/>
      <c r="D15" s="157"/>
      <c r="E15" s="157"/>
      <c r="F15" s="157"/>
      <c r="G15" s="157"/>
      <c r="H15" s="157"/>
      <c r="I15" s="157"/>
      <c r="J15" s="273"/>
      <c r="K15" s="270"/>
      <c r="L15" s="270"/>
      <c r="M15" s="166"/>
      <c r="N15" s="166"/>
      <c r="O15" s="166"/>
      <c r="P15" s="173"/>
      <c r="Q15" s="166"/>
      <c r="R15" s="270"/>
      <c r="S15" s="270"/>
      <c r="T15" s="166"/>
      <c r="U15" s="166"/>
      <c r="V15" s="166"/>
      <c r="W15" s="166"/>
      <c r="X15" s="201"/>
      <c r="Y15" s="270"/>
      <c r="Z15" s="277"/>
      <c r="AA15" s="192"/>
      <c r="AB15" s="189"/>
      <c r="AC15" s="189"/>
      <c r="AD15" s="195"/>
      <c r="AE15" s="198"/>
      <c r="AF15" s="280"/>
      <c r="AG15" s="277"/>
      <c r="AH15" s="189"/>
      <c r="AI15" s="189"/>
      <c r="AJ15" s="221"/>
      <c r="AK15" s="224"/>
      <c r="AL15" s="38"/>
      <c r="AM15" s="11" t="s">
        <v>62</v>
      </c>
      <c r="AN15" s="12"/>
      <c r="AO15" s="12"/>
      <c r="AP15" s="13"/>
      <c r="AQ15" s="151">
        <f>COUNTIF(J10:AK10,"□")</f>
        <v>8</v>
      </c>
      <c r="AR15" s="152"/>
      <c r="AS15" s="14" t="s">
        <v>0</v>
      </c>
      <c r="AT15" s="67"/>
      <c r="AU15" s="67"/>
      <c r="AV15" s="67"/>
      <c r="AW15" s="67"/>
      <c r="AX15" s="67"/>
      <c r="BC15" s="6"/>
      <c r="BD15" s="6"/>
      <c r="BE15" s="3"/>
      <c r="BF15" s="20"/>
      <c r="BG15" s="20"/>
      <c r="BH15" s="20"/>
    </row>
    <row r="16" spans="1:69" ht="15.9" customHeight="1" thickBot="1" x14ac:dyDescent="0.25">
      <c r="A16" s="176"/>
      <c r="B16" s="156"/>
      <c r="C16" s="157"/>
      <c r="D16" s="157"/>
      <c r="E16" s="157"/>
      <c r="F16" s="157"/>
      <c r="G16" s="157"/>
      <c r="H16" s="157"/>
      <c r="I16" s="157"/>
      <c r="J16" s="273"/>
      <c r="K16" s="270"/>
      <c r="L16" s="270"/>
      <c r="M16" s="166"/>
      <c r="N16" s="166"/>
      <c r="O16" s="166"/>
      <c r="P16" s="173"/>
      <c r="Q16" s="166"/>
      <c r="R16" s="270"/>
      <c r="S16" s="270"/>
      <c r="T16" s="166"/>
      <c r="U16" s="166"/>
      <c r="V16" s="166"/>
      <c r="W16" s="166"/>
      <c r="X16" s="201"/>
      <c r="Y16" s="270"/>
      <c r="Z16" s="277"/>
      <c r="AA16" s="192"/>
      <c r="AB16" s="189"/>
      <c r="AC16" s="189"/>
      <c r="AD16" s="195"/>
      <c r="AE16" s="198"/>
      <c r="AF16" s="280"/>
      <c r="AG16" s="277"/>
      <c r="AH16" s="189"/>
      <c r="AI16" s="189"/>
      <c r="AJ16" s="221"/>
      <c r="AK16" s="224"/>
      <c r="AL16" s="38"/>
      <c r="AM16" s="23" t="s">
        <v>63</v>
      </c>
      <c r="AN16" s="24"/>
      <c r="AO16" s="24"/>
      <c r="AP16" s="25"/>
      <c r="AQ16" s="208">
        <f>COUNTIF(J10:AK10,"■")</f>
        <v>0</v>
      </c>
      <c r="AR16" s="209"/>
      <c r="AS16" s="26" t="s">
        <v>0</v>
      </c>
      <c r="AT16" s="67"/>
      <c r="AU16" s="67"/>
      <c r="AV16" s="67"/>
      <c r="AW16" s="67"/>
      <c r="AX16" s="67"/>
      <c r="AY16" s="67"/>
      <c r="AZ16" s="67"/>
      <c r="BA16" s="67"/>
      <c r="BB16" s="6"/>
      <c r="BC16" s="6"/>
      <c r="BD16" s="6"/>
      <c r="BE16" s="3"/>
      <c r="BF16" s="20"/>
      <c r="BG16" s="20"/>
      <c r="BH16" s="20"/>
    </row>
    <row r="17" spans="1:50" ht="15.9" customHeight="1" thickTop="1" x14ac:dyDescent="0.2">
      <c r="A17" s="176"/>
      <c r="B17" s="156"/>
      <c r="C17" s="157"/>
      <c r="D17" s="157"/>
      <c r="E17" s="157"/>
      <c r="F17" s="157"/>
      <c r="G17" s="157"/>
      <c r="H17" s="157"/>
      <c r="I17" s="157"/>
      <c r="J17" s="273"/>
      <c r="K17" s="270"/>
      <c r="L17" s="270"/>
      <c r="M17" s="166"/>
      <c r="N17" s="166"/>
      <c r="O17" s="166"/>
      <c r="P17" s="173"/>
      <c r="Q17" s="166"/>
      <c r="R17" s="270"/>
      <c r="S17" s="270"/>
      <c r="T17" s="166"/>
      <c r="U17" s="166"/>
      <c r="V17" s="166"/>
      <c r="W17" s="166"/>
      <c r="X17" s="201"/>
      <c r="Y17" s="270"/>
      <c r="Z17" s="277"/>
      <c r="AA17" s="192"/>
      <c r="AB17" s="189"/>
      <c r="AC17" s="189"/>
      <c r="AD17" s="195"/>
      <c r="AE17" s="198"/>
      <c r="AF17" s="280"/>
      <c r="AG17" s="277"/>
      <c r="AH17" s="189"/>
      <c r="AI17" s="189"/>
      <c r="AJ17" s="221"/>
      <c r="AK17" s="224"/>
      <c r="AL17" s="38"/>
      <c r="AM17" s="27" t="s">
        <v>16</v>
      </c>
      <c r="AN17" s="28"/>
      <c r="AO17" s="28"/>
      <c r="AP17" s="29"/>
      <c r="AQ17" s="212">
        <f>SUM(AQ15:AR16)</f>
        <v>8</v>
      </c>
      <c r="AR17" s="213"/>
      <c r="AS17" s="30" t="s">
        <v>10</v>
      </c>
      <c r="AT17" s="214" t="s">
        <v>102</v>
      </c>
      <c r="AU17" s="215"/>
      <c r="AV17" s="216"/>
      <c r="AW17" s="67"/>
      <c r="AX17" s="67"/>
    </row>
    <row r="18" spans="1:50" ht="15.9" customHeight="1" thickBot="1" x14ac:dyDescent="0.25">
      <c r="A18" s="177"/>
      <c r="B18" s="159"/>
      <c r="C18" s="160"/>
      <c r="D18" s="160"/>
      <c r="E18" s="160"/>
      <c r="F18" s="160"/>
      <c r="G18" s="160"/>
      <c r="H18" s="160"/>
      <c r="I18" s="160"/>
      <c r="J18" s="274"/>
      <c r="K18" s="271"/>
      <c r="L18" s="271"/>
      <c r="M18" s="167"/>
      <c r="N18" s="167"/>
      <c r="O18" s="167"/>
      <c r="P18" s="174"/>
      <c r="Q18" s="167"/>
      <c r="R18" s="271"/>
      <c r="S18" s="271"/>
      <c r="T18" s="167"/>
      <c r="U18" s="167"/>
      <c r="V18" s="167"/>
      <c r="W18" s="167"/>
      <c r="X18" s="202"/>
      <c r="Y18" s="271"/>
      <c r="Z18" s="278"/>
      <c r="AA18" s="193"/>
      <c r="AB18" s="190"/>
      <c r="AC18" s="190"/>
      <c r="AD18" s="196"/>
      <c r="AE18" s="199"/>
      <c r="AF18" s="281"/>
      <c r="AG18" s="278"/>
      <c r="AH18" s="190"/>
      <c r="AI18" s="190"/>
      <c r="AJ18" s="222"/>
      <c r="AK18" s="225"/>
      <c r="AL18" s="38"/>
      <c r="AM18" s="32" t="s">
        <v>15</v>
      </c>
      <c r="AN18" s="33"/>
      <c r="AO18" s="33"/>
      <c r="AP18" s="34"/>
      <c r="AQ18" s="208">
        <f>COUNT(J8:AK8)</f>
        <v>28</v>
      </c>
      <c r="AR18" s="209"/>
      <c r="AS18" s="35" t="s">
        <v>10</v>
      </c>
      <c r="AT18" s="203">
        <f>(AQ17/AQ18)*100</f>
        <v>28.571428571428569</v>
      </c>
      <c r="AU18" s="204"/>
      <c r="AV18" s="76" t="s">
        <v>104</v>
      </c>
      <c r="AW18" s="67"/>
      <c r="AX18" s="67"/>
    </row>
    <row r="19" spans="1:50" s="6" customFormat="1" ht="15.9" customHeight="1" thickTop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8" t="s">
        <v>105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50" s="67" customFormat="1" ht="15.9" customHeight="1" x14ac:dyDescent="0.2">
      <c r="A20" s="147"/>
      <c r="B20" s="148"/>
      <c r="C20" s="148"/>
      <c r="D20" s="148"/>
      <c r="E20" s="148"/>
      <c r="F20" s="148"/>
      <c r="G20" s="148"/>
      <c r="H20" s="148"/>
      <c r="I20" s="148"/>
      <c r="J20" s="89"/>
      <c r="K20" s="8" t="s">
        <v>8</v>
      </c>
      <c r="L20" s="150">
        <v>5</v>
      </c>
      <c r="M20" s="150"/>
      <c r="N20" s="150"/>
      <c r="O20" s="8" t="s">
        <v>9</v>
      </c>
      <c r="P20" s="8"/>
      <c r="Q20" s="89"/>
      <c r="R20" s="8" t="s">
        <v>8</v>
      </c>
      <c r="S20" s="150">
        <v>6</v>
      </c>
      <c r="T20" s="150"/>
      <c r="U20" s="150"/>
      <c r="V20" s="8" t="s">
        <v>9</v>
      </c>
      <c r="W20" s="57"/>
      <c r="X20" s="8"/>
      <c r="Y20" s="8" t="s">
        <v>8</v>
      </c>
      <c r="Z20" s="150">
        <v>7</v>
      </c>
      <c r="AA20" s="150"/>
      <c r="AB20" s="150"/>
      <c r="AC20" s="8" t="s">
        <v>9</v>
      </c>
      <c r="AD20" s="57"/>
      <c r="AE20" s="8"/>
      <c r="AF20" s="8" t="s">
        <v>8</v>
      </c>
      <c r="AG20" s="150">
        <v>8</v>
      </c>
      <c r="AH20" s="150"/>
      <c r="AI20" s="150"/>
      <c r="AJ20" s="8" t="s">
        <v>9</v>
      </c>
      <c r="AK20" s="57"/>
      <c r="AL20" s="4"/>
      <c r="AM20" s="22" t="s">
        <v>8</v>
      </c>
      <c r="AN20" s="168">
        <f>L20</f>
        <v>5</v>
      </c>
      <c r="AO20" s="168"/>
      <c r="AP20" s="107" t="s">
        <v>9</v>
      </c>
      <c r="AQ20" s="10" t="s">
        <v>92</v>
      </c>
      <c r="AR20" s="22" t="s">
        <v>8</v>
      </c>
      <c r="AS20" s="168">
        <f>AG20</f>
        <v>8</v>
      </c>
      <c r="AT20" s="168"/>
      <c r="AU20" s="9" t="s">
        <v>9</v>
      </c>
      <c r="AV20" s="9"/>
      <c r="AW20" s="3"/>
    </row>
    <row r="21" spans="1:50" s="6" customFormat="1" ht="15.9" customHeight="1" x14ac:dyDescent="0.2">
      <c r="A21" s="147" t="s">
        <v>47</v>
      </c>
      <c r="B21" s="148"/>
      <c r="C21" s="148"/>
      <c r="D21" s="148"/>
      <c r="E21" s="148"/>
      <c r="F21" s="148"/>
      <c r="G21" s="148"/>
      <c r="H21" s="148"/>
      <c r="I21" s="148"/>
      <c r="J21" s="99" t="s">
        <v>93</v>
      </c>
      <c r="K21" s="86" t="str">
        <f>IF(J21="月","火",IF(J21="火","水",IF(J21="水","木",IF(J21="木","金",IF(J21="金","土",IF(J21="土","日",IF(J21="日","月")))))))</f>
        <v>土</v>
      </c>
      <c r="L21" s="86" t="str">
        <f t="shared" ref="L21:AK21" si="1">IF(K21="月","火",IF(K21="火","水",IF(K21="水","木",IF(K21="木","金",IF(K21="金","土",IF(K21="土","日",IF(K21="日","月")))))))</f>
        <v>日</v>
      </c>
      <c r="M21" s="86" t="str">
        <f t="shared" si="1"/>
        <v>月</v>
      </c>
      <c r="N21" s="86" t="str">
        <f t="shared" si="1"/>
        <v>火</v>
      </c>
      <c r="O21" s="86" t="str">
        <f t="shared" si="1"/>
        <v>水</v>
      </c>
      <c r="P21" s="87" t="str">
        <f t="shared" si="1"/>
        <v>木</v>
      </c>
      <c r="Q21" s="99" t="str">
        <f t="shared" si="1"/>
        <v>金</v>
      </c>
      <c r="R21" s="86" t="str">
        <f t="shared" si="1"/>
        <v>土</v>
      </c>
      <c r="S21" s="86" t="str">
        <f t="shared" si="1"/>
        <v>日</v>
      </c>
      <c r="T21" s="86" t="str">
        <f t="shared" si="1"/>
        <v>月</v>
      </c>
      <c r="U21" s="86" t="str">
        <f t="shared" si="1"/>
        <v>火</v>
      </c>
      <c r="V21" s="86" t="str">
        <f t="shared" si="1"/>
        <v>水</v>
      </c>
      <c r="W21" s="86" t="str">
        <f t="shared" si="1"/>
        <v>木</v>
      </c>
      <c r="X21" s="86" t="str">
        <f t="shared" si="1"/>
        <v>金</v>
      </c>
      <c r="Y21" s="86" t="str">
        <f t="shared" si="1"/>
        <v>土</v>
      </c>
      <c r="Z21" s="86" t="str">
        <f t="shared" si="1"/>
        <v>日</v>
      </c>
      <c r="AA21" s="86" t="str">
        <f t="shared" si="1"/>
        <v>月</v>
      </c>
      <c r="AB21" s="86" t="str">
        <f t="shared" si="1"/>
        <v>火</v>
      </c>
      <c r="AC21" s="86" t="str">
        <f t="shared" si="1"/>
        <v>水</v>
      </c>
      <c r="AD21" s="86" t="str">
        <f t="shared" si="1"/>
        <v>木</v>
      </c>
      <c r="AE21" s="86" t="str">
        <f t="shared" si="1"/>
        <v>金</v>
      </c>
      <c r="AF21" s="86" t="str">
        <f t="shared" si="1"/>
        <v>土</v>
      </c>
      <c r="AG21" s="86" t="str">
        <f t="shared" si="1"/>
        <v>日</v>
      </c>
      <c r="AH21" s="86" t="str">
        <f t="shared" si="1"/>
        <v>月</v>
      </c>
      <c r="AI21" s="86" t="str">
        <f t="shared" si="1"/>
        <v>火</v>
      </c>
      <c r="AJ21" s="86" t="str">
        <f t="shared" si="1"/>
        <v>水</v>
      </c>
      <c r="AK21" s="86" t="str">
        <f t="shared" si="1"/>
        <v>木</v>
      </c>
      <c r="AL21" s="4"/>
      <c r="AM21" s="168" t="s">
        <v>94</v>
      </c>
      <c r="AN21" s="168"/>
      <c r="AO21" s="168"/>
      <c r="AP21" s="168"/>
      <c r="AQ21" s="168"/>
      <c r="AR21" s="168"/>
      <c r="AS21" s="168"/>
      <c r="AT21" s="168"/>
      <c r="AU21" s="168"/>
      <c r="AV21" s="168"/>
      <c r="AW21" s="3"/>
    </row>
    <row r="22" spans="1:50" s="6" customFormat="1" ht="15.9" customHeight="1" thickBot="1" x14ac:dyDescent="0.25">
      <c r="A22" s="169" t="s">
        <v>48</v>
      </c>
      <c r="B22" s="170"/>
      <c r="C22" s="170"/>
      <c r="D22" s="170"/>
      <c r="E22" s="170"/>
      <c r="F22" s="170"/>
      <c r="G22" s="170"/>
      <c r="H22" s="170"/>
      <c r="I22" s="170"/>
      <c r="J22" s="119">
        <v>29</v>
      </c>
      <c r="K22" s="116">
        <v>30</v>
      </c>
      <c r="L22" s="117">
        <v>31</v>
      </c>
      <c r="M22" s="118">
        <v>1</v>
      </c>
      <c r="N22" s="118">
        <v>2</v>
      </c>
      <c r="O22" s="118">
        <v>3</v>
      </c>
      <c r="P22" s="119">
        <v>4</v>
      </c>
      <c r="Q22" s="118">
        <v>5</v>
      </c>
      <c r="R22" s="117">
        <v>6</v>
      </c>
      <c r="S22" s="117">
        <v>7</v>
      </c>
      <c r="T22" s="118">
        <v>8</v>
      </c>
      <c r="U22" s="118">
        <v>9</v>
      </c>
      <c r="V22" s="118">
        <v>10</v>
      </c>
      <c r="W22" s="118">
        <v>11</v>
      </c>
      <c r="X22" s="120">
        <v>12</v>
      </c>
      <c r="Y22" s="117">
        <v>13</v>
      </c>
      <c r="Z22" s="117">
        <v>14</v>
      </c>
      <c r="AA22" s="118">
        <v>15</v>
      </c>
      <c r="AB22" s="118">
        <v>16</v>
      </c>
      <c r="AC22" s="118">
        <v>17</v>
      </c>
      <c r="AD22" s="118">
        <v>18</v>
      </c>
      <c r="AE22" s="120">
        <v>19</v>
      </c>
      <c r="AF22" s="117">
        <v>20</v>
      </c>
      <c r="AG22" s="117">
        <v>21</v>
      </c>
      <c r="AH22" s="118">
        <v>22</v>
      </c>
      <c r="AI22" s="118">
        <v>23</v>
      </c>
      <c r="AJ22" s="118">
        <v>24</v>
      </c>
      <c r="AK22" s="73">
        <v>25</v>
      </c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</row>
    <row r="23" spans="1:50" s="6" customFormat="1" ht="15.9" customHeight="1" thickTop="1" x14ac:dyDescent="0.2">
      <c r="A23" s="175" t="s">
        <v>35</v>
      </c>
      <c r="B23" s="178" t="s">
        <v>46</v>
      </c>
      <c r="C23" s="179"/>
      <c r="D23" s="179"/>
      <c r="E23" s="179"/>
      <c r="F23" s="179"/>
      <c r="G23" s="180"/>
      <c r="H23" s="184" t="s">
        <v>1</v>
      </c>
      <c r="I23" s="242"/>
      <c r="J23" s="95"/>
      <c r="K23" s="127" t="s">
        <v>96</v>
      </c>
      <c r="L23" s="127" t="s">
        <v>96</v>
      </c>
      <c r="M23" s="95"/>
      <c r="N23" s="95"/>
      <c r="O23" s="92"/>
      <c r="P23" s="128"/>
      <c r="Q23" s="92"/>
      <c r="R23" s="127" t="s">
        <v>96</v>
      </c>
      <c r="S23" s="127" t="s">
        <v>96</v>
      </c>
      <c r="T23" s="92"/>
      <c r="U23" s="92"/>
      <c r="V23" s="92"/>
      <c r="W23" s="92"/>
      <c r="X23" s="46"/>
      <c r="Y23" s="127" t="s">
        <v>96</v>
      </c>
      <c r="Z23" s="127" t="s">
        <v>96</v>
      </c>
      <c r="AA23" s="91"/>
      <c r="AB23" s="92"/>
      <c r="AC23" s="92"/>
      <c r="AD23" s="92"/>
      <c r="AE23" s="79"/>
      <c r="AF23" s="127" t="s">
        <v>96</v>
      </c>
      <c r="AG23" s="127" t="s">
        <v>96</v>
      </c>
      <c r="AH23" s="91"/>
      <c r="AI23" s="91" t="s">
        <v>91</v>
      </c>
      <c r="AJ23" s="92"/>
      <c r="AK23" s="48"/>
      <c r="AL23" s="49" t="s">
        <v>97</v>
      </c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</row>
    <row r="24" spans="1:50" s="6" customFormat="1" ht="15.9" customHeight="1" x14ac:dyDescent="0.2">
      <c r="A24" s="176"/>
      <c r="B24" s="181"/>
      <c r="C24" s="182"/>
      <c r="D24" s="182"/>
      <c r="E24" s="182"/>
      <c r="F24" s="182"/>
      <c r="G24" s="183"/>
      <c r="H24" s="186" t="s">
        <v>2</v>
      </c>
      <c r="I24" s="243"/>
      <c r="J24" s="96"/>
      <c r="K24" s="129" t="s">
        <v>96</v>
      </c>
      <c r="L24" s="129" t="s">
        <v>96</v>
      </c>
      <c r="M24" s="96"/>
      <c r="N24" s="96"/>
      <c r="O24" s="94" t="s">
        <v>106</v>
      </c>
      <c r="P24" s="130"/>
      <c r="Q24" s="94"/>
      <c r="R24" s="126" t="s">
        <v>107</v>
      </c>
      <c r="S24" s="126" t="s">
        <v>96</v>
      </c>
      <c r="T24" s="94"/>
      <c r="U24" s="94"/>
      <c r="V24" s="94"/>
      <c r="W24" s="94"/>
      <c r="X24" s="18" t="s">
        <v>106</v>
      </c>
      <c r="Y24" s="126" t="s">
        <v>107</v>
      </c>
      <c r="Z24" s="126" t="s">
        <v>96</v>
      </c>
      <c r="AA24" s="93"/>
      <c r="AB24" s="94"/>
      <c r="AC24" s="94"/>
      <c r="AD24" s="94"/>
      <c r="AE24" s="80"/>
      <c r="AF24" s="126" t="s">
        <v>107</v>
      </c>
      <c r="AG24" s="126" t="s">
        <v>96</v>
      </c>
      <c r="AH24" s="93"/>
      <c r="AI24" s="93" t="s">
        <v>106</v>
      </c>
      <c r="AJ24" s="94"/>
      <c r="AK24" s="19"/>
      <c r="AL24" s="38"/>
      <c r="AM24" s="50" t="s">
        <v>62</v>
      </c>
      <c r="AN24" s="51"/>
      <c r="AO24" s="51"/>
      <c r="AP24" s="52"/>
      <c r="AQ24" s="151">
        <f>COUNTIF(J23:AK23,"□")</f>
        <v>8</v>
      </c>
      <c r="AR24" s="152"/>
      <c r="AS24" s="14" t="s">
        <v>0</v>
      </c>
      <c r="AT24" s="67"/>
      <c r="AU24" s="67"/>
      <c r="AV24" s="67"/>
      <c r="AW24" s="67"/>
    </row>
    <row r="25" spans="1:50" s="6" customFormat="1" ht="15.9" customHeight="1" thickBot="1" x14ac:dyDescent="0.25">
      <c r="A25" s="176"/>
      <c r="B25" s="153" t="s">
        <v>3</v>
      </c>
      <c r="C25" s="154"/>
      <c r="D25" s="154"/>
      <c r="E25" s="154"/>
      <c r="F25" s="154"/>
      <c r="G25" s="154"/>
      <c r="H25" s="154"/>
      <c r="I25" s="154"/>
      <c r="J25" s="188"/>
      <c r="K25" s="285"/>
      <c r="L25" s="276"/>
      <c r="M25" s="188"/>
      <c r="N25" s="188"/>
      <c r="O25" s="220" t="s">
        <v>108</v>
      </c>
      <c r="P25" s="194"/>
      <c r="Q25" s="220"/>
      <c r="R25" s="285" t="s">
        <v>109</v>
      </c>
      <c r="S25" s="276"/>
      <c r="T25" s="188"/>
      <c r="U25" s="188"/>
      <c r="V25" s="188"/>
      <c r="W25" s="188"/>
      <c r="X25" s="229" t="s">
        <v>110</v>
      </c>
      <c r="Y25" s="285" t="s">
        <v>111</v>
      </c>
      <c r="Z25" s="276"/>
      <c r="AA25" s="232"/>
      <c r="AB25" s="188"/>
      <c r="AC25" s="188"/>
      <c r="AD25" s="188"/>
      <c r="AE25" s="244"/>
      <c r="AF25" s="285" t="s">
        <v>112</v>
      </c>
      <c r="AG25" s="282"/>
      <c r="AH25" s="188"/>
      <c r="AI25" s="232" t="s">
        <v>113</v>
      </c>
      <c r="AJ25" s="188"/>
      <c r="AK25" s="235"/>
      <c r="AL25" s="38"/>
      <c r="AM25" s="59" t="s">
        <v>63</v>
      </c>
      <c r="AN25" s="60"/>
      <c r="AO25" s="60"/>
      <c r="AP25" s="61"/>
      <c r="AQ25" s="208">
        <f>COUNTIF(J23:AK23,"■")</f>
        <v>0</v>
      </c>
      <c r="AR25" s="209"/>
      <c r="AS25" s="26" t="s">
        <v>0</v>
      </c>
      <c r="AT25" s="67"/>
      <c r="AU25" s="67"/>
      <c r="AV25" s="67"/>
      <c r="AW25" s="67"/>
    </row>
    <row r="26" spans="1:50" s="6" customFormat="1" ht="15.9" customHeight="1" thickTop="1" x14ac:dyDescent="0.2">
      <c r="A26" s="176"/>
      <c r="B26" s="156"/>
      <c r="C26" s="157"/>
      <c r="D26" s="157"/>
      <c r="E26" s="157"/>
      <c r="F26" s="157"/>
      <c r="G26" s="157"/>
      <c r="H26" s="157"/>
      <c r="I26" s="157"/>
      <c r="J26" s="189"/>
      <c r="K26" s="286"/>
      <c r="L26" s="277"/>
      <c r="M26" s="189"/>
      <c r="N26" s="189"/>
      <c r="O26" s="221"/>
      <c r="P26" s="195"/>
      <c r="Q26" s="221"/>
      <c r="R26" s="286"/>
      <c r="S26" s="277"/>
      <c r="T26" s="189"/>
      <c r="U26" s="189"/>
      <c r="V26" s="189"/>
      <c r="W26" s="189"/>
      <c r="X26" s="230"/>
      <c r="Y26" s="286"/>
      <c r="Z26" s="277"/>
      <c r="AA26" s="233"/>
      <c r="AB26" s="189"/>
      <c r="AC26" s="189"/>
      <c r="AD26" s="189"/>
      <c r="AE26" s="245"/>
      <c r="AF26" s="286"/>
      <c r="AG26" s="283"/>
      <c r="AH26" s="189"/>
      <c r="AI26" s="233"/>
      <c r="AJ26" s="189"/>
      <c r="AK26" s="236"/>
      <c r="AL26" s="38"/>
      <c r="AM26" s="27" t="s">
        <v>16</v>
      </c>
      <c r="AN26" s="28"/>
      <c r="AO26" s="28"/>
      <c r="AP26" s="29"/>
      <c r="AQ26" s="212">
        <f>SUM(AQ24:AR25)</f>
        <v>8</v>
      </c>
      <c r="AR26" s="213"/>
      <c r="AS26" s="30" t="s">
        <v>10</v>
      </c>
      <c r="AT26" s="205" t="s">
        <v>102</v>
      </c>
      <c r="AU26" s="206"/>
      <c r="AV26" s="207"/>
      <c r="AW26" s="67"/>
    </row>
    <row r="27" spans="1:50" s="6" customFormat="1" ht="15.9" customHeight="1" thickBot="1" x14ac:dyDescent="0.25">
      <c r="A27" s="176"/>
      <c r="B27" s="156"/>
      <c r="C27" s="157"/>
      <c r="D27" s="157"/>
      <c r="E27" s="157"/>
      <c r="F27" s="157"/>
      <c r="G27" s="157"/>
      <c r="H27" s="157"/>
      <c r="I27" s="157"/>
      <c r="J27" s="189"/>
      <c r="K27" s="286"/>
      <c r="L27" s="277"/>
      <c r="M27" s="189"/>
      <c r="N27" s="189"/>
      <c r="O27" s="221"/>
      <c r="P27" s="195"/>
      <c r="Q27" s="221"/>
      <c r="R27" s="286"/>
      <c r="S27" s="277"/>
      <c r="T27" s="189"/>
      <c r="U27" s="189"/>
      <c r="V27" s="189"/>
      <c r="W27" s="189"/>
      <c r="X27" s="230"/>
      <c r="Y27" s="286"/>
      <c r="Z27" s="277"/>
      <c r="AA27" s="233"/>
      <c r="AB27" s="189"/>
      <c r="AC27" s="189"/>
      <c r="AD27" s="189"/>
      <c r="AE27" s="245"/>
      <c r="AF27" s="286"/>
      <c r="AG27" s="283"/>
      <c r="AH27" s="189"/>
      <c r="AI27" s="233"/>
      <c r="AJ27" s="189"/>
      <c r="AK27" s="236"/>
      <c r="AL27" s="38"/>
      <c r="AM27" s="32" t="s">
        <v>15</v>
      </c>
      <c r="AN27" s="33"/>
      <c r="AO27" s="33"/>
      <c r="AP27" s="34"/>
      <c r="AQ27" s="208">
        <f>COUNT(J22:AK22)</f>
        <v>28</v>
      </c>
      <c r="AR27" s="209"/>
      <c r="AS27" s="35" t="s">
        <v>10</v>
      </c>
      <c r="AT27" s="210">
        <f>(AQ26/AQ27)*100</f>
        <v>28.571428571428569</v>
      </c>
      <c r="AU27" s="211"/>
      <c r="AV27" s="75" t="s">
        <v>104</v>
      </c>
      <c r="AW27" s="67"/>
    </row>
    <row r="28" spans="1:50" s="6" customFormat="1" ht="18" customHeight="1" thickTop="1" x14ac:dyDescent="0.2">
      <c r="A28" s="176"/>
      <c r="B28" s="156"/>
      <c r="C28" s="157"/>
      <c r="D28" s="157"/>
      <c r="E28" s="157"/>
      <c r="F28" s="157"/>
      <c r="G28" s="157"/>
      <c r="H28" s="157"/>
      <c r="I28" s="157"/>
      <c r="J28" s="189"/>
      <c r="K28" s="286"/>
      <c r="L28" s="277"/>
      <c r="M28" s="189"/>
      <c r="N28" s="189"/>
      <c r="O28" s="221"/>
      <c r="P28" s="195"/>
      <c r="Q28" s="221"/>
      <c r="R28" s="286"/>
      <c r="S28" s="277"/>
      <c r="T28" s="189"/>
      <c r="U28" s="189"/>
      <c r="V28" s="189"/>
      <c r="W28" s="189"/>
      <c r="X28" s="230"/>
      <c r="Y28" s="286"/>
      <c r="Z28" s="277"/>
      <c r="AA28" s="233"/>
      <c r="AB28" s="189"/>
      <c r="AC28" s="189"/>
      <c r="AD28" s="189"/>
      <c r="AE28" s="245"/>
      <c r="AF28" s="286"/>
      <c r="AG28" s="283"/>
      <c r="AH28" s="189"/>
      <c r="AI28" s="233"/>
      <c r="AJ28" s="189"/>
      <c r="AK28" s="236"/>
      <c r="AL28" s="53" t="s">
        <v>45</v>
      </c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</row>
    <row r="29" spans="1:50" ht="15.9" customHeight="1" x14ac:dyDescent="0.2">
      <c r="A29" s="176"/>
      <c r="B29" s="156"/>
      <c r="C29" s="157"/>
      <c r="D29" s="157"/>
      <c r="E29" s="157"/>
      <c r="F29" s="157"/>
      <c r="G29" s="157"/>
      <c r="H29" s="157"/>
      <c r="I29" s="157"/>
      <c r="J29" s="189"/>
      <c r="K29" s="286"/>
      <c r="L29" s="277"/>
      <c r="M29" s="189"/>
      <c r="N29" s="189"/>
      <c r="O29" s="221"/>
      <c r="P29" s="195"/>
      <c r="Q29" s="221"/>
      <c r="R29" s="286"/>
      <c r="S29" s="277"/>
      <c r="T29" s="189"/>
      <c r="U29" s="189"/>
      <c r="V29" s="189"/>
      <c r="W29" s="189"/>
      <c r="X29" s="230"/>
      <c r="Y29" s="286"/>
      <c r="Z29" s="277"/>
      <c r="AA29" s="233"/>
      <c r="AB29" s="189"/>
      <c r="AC29" s="189"/>
      <c r="AD29" s="189"/>
      <c r="AE29" s="245"/>
      <c r="AF29" s="286"/>
      <c r="AG29" s="283"/>
      <c r="AH29" s="189"/>
      <c r="AI29" s="233"/>
      <c r="AJ29" s="189"/>
      <c r="AK29" s="236"/>
      <c r="AL29" s="38"/>
      <c r="AM29" s="11" t="s">
        <v>62</v>
      </c>
      <c r="AN29" s="12"/>
      <c r="AO29" s="12"/>
      <c r="AP29" s="13"/>
      <c r="AQ29" s="151">
        <f>COUNTIF(J24:AK24,"□")</f>
        <v>5</v>
      </c>
      <c r="AR29" s="152"/>
      <c r="AS29" s="14" t="s">
        <v>0</v>
      </c>
      <c r="AT29" s="67"/>
      <c r="AU29" s="67"/>
      <c r="AV29" s="67"/>
      <c r="AW29" s="67"/>
    </row>
    <row r="30" spans="1:50" ht="15.9" customHeight="1" thickBot="1" x14ac:dyDescent="0.25">
      <c r="A30" s="176"/>
      <c r="B30" s="156"/>
      <c r="C30" s="157"/>
      <c r="D30" s="157"/>
      <c r="E30" s="157"/>
      <c r="F30" s="157"/>
      <c r="G30" s="157"/>
      <c r="H30" s="157"/>
      <c r="I30" s="157"/>
      <c r="J30" s="189"/>
      <c r="K30" s="286"/>
      <c r="L30" s="277"/>
      <c r="M30" s="189"/>
      <c r="N30" s="189"/>
      <c r="O30" s="221"/>
      <c r="P30" s="195"/>
      <c r="Q30" s="221"/>
      <c r="R30" s="286"/>
      <c r="S30" s="277"/>
      <c r="T30" s="189"/>
      <c r="U30" s="189"/>
      <c r="V30" s="189"/>
      <c r="W30" s="189"/>
      <c r="X30" s="230"/>
      <c r="Y30" s="286"/>
      <c r="Z30" s="277"/>
      <c r="AA30" s="233"/>
      <c r="AB30" s="189"/>
      <c r="AC30" s="189"/>
      <c r="AD30" s="189"/>
      <c r="AE30" s="245"/>
      <c r="AF30" s="286"/>
      <c r="AG30" s="283"/>
      <c r="AH30" s="189"/>
      <c r="AI30" s="233"/>
      <c r="AJ30" s="189"/>
      <c r="AK30" s="236"/>
      <c r="AL30" s="38"/>
      <c r="AM30" s="23" t="s">
        <v>63</v>
      </c>
      <c r="AN30" s="24"/>
      <c r="AO30" s="24"/>
      <c r="AP30" s="25"/>
      <c r="AQ30" s="208">
        <f>COUNTIF(J24:AK24,"■")</f>
        <v>3</v>
      </c>
      <c r="AR30" s="209"/>
      <c r="AS30" s="26" t="s">
        <v>0</v>
      </c>
      <c r="AT30" s="67"/>
      <c r="AU30" s="67"/>
      <c r="AV30" s="67"/>
      <c r="AW30" s="67"/>
    </row>
    <row r="31" spans="1:50" ht="15.9" customHeight="1" thickTop="1" x14ac:dyDescent="0.2">
      <c r="A31" s="176"/>
      <c r="B31" s="156"/>
      <c r="C31" s="157"/>
      <c r="D31" s="157"/>
      <c r="E31" s="157"/>
      <c r="F31" s="157"/>
      <c r="G31" s="157"/>
      <c r="H31" s="157"/>
      <c r="I31" s="157"/>
      <c r="J31" s="189"/>
      <c r="K31" s="286"/>
      <c r="L31" s="277"/>
      <c r="M31" s="189"/>
      <c r="N31" s="189"/>
      <c r="O31" s="221"/>
      <c r="P31" s="195"/>
      <c r="Q31" s="221"/>
      <c r="R31" s="286"/>
      <c r="S31" s="277"/>
      <c r="T31" s="189"/>
      <c r="U31" s="189"/>
      <c r="V31" s="189"/>
      <c r="W31" s="189"/>
      <c r="X31" s="230"/>
      <c r="Y31" s="286"/>
      <c r="Z31" s="277"/>
      <c r="AA31" s="233"/>
      <c r="AB31" s="189"/>
      <c r="AC31" s="189"/>
      <c r="AD31" s="189"/>
      <c r="AE31" s="245"/>
      <c r="AF31" s="286"/>
      <c r="AG31" s="283"/>
      <c r="AH31" s="189"/>
      <c r="AI31" s="233"/>
      <c r="AJ31" s="189"/>
      <c r="AK31" s="236"/>
      <c r="AL31" s="38"/>
      <c r="AM31" s="27" t="s">
        <v>16</v>
      </c>
      <c r="AN31" s="28"/>
      <c r="AO31" s="28"/>
      <c r="AP31" s="29"/>
      <c r="AQ31" s="212">
        <f>SUM(AQ29:AR30)</f>
        <v>8</v>
      </c>
      <c r="AR31" s="213"/>
      <c r="AS31" s="30" t="s">
        <v>10</v>
      </c>
      <c r="AT31" s="214" t="s">
        <v>102</v>
      </c>
      <c r="AU31" s="215"/>
      <c r="AV31" s="216"/>
      <c r="AW31" s="67"/>
    </row>
    <row r="32" spans="1:50" ht="15.9" customHeight="1" thickBot="1" x14ac:dyDescent="0.25">
      <c r="A32" s="177"/>
      <c r="B32" s="159"/>
      <c r="C32" s="160"/>
      <c r="D32" s="160"/>
      <c r="E32" s="160"/>
      <c r="F32" s="160"/>
      <c r="G32" s="160"/>
      <c r="H32" s="160"/>
      <c r="I32" s="160"/>
      <c r="J32" s="190"/>
      <c r="K32" s="287"/>
      <c r="L32" s="278"/>
      <c r="M32" s="190"/>
      <c r="N32" s="190"/>
      <c r="O32" s="222"/>
      <c r="P32" s="196"/>
      <c r="Q32" s="222"/>
      <c r="R32" s="287"/>
      <c r="S32" s="278"/>
      <c r="T32" s="190"/>
      <c r="U32" s="190"/>
      <c r="V32" s="190"/>
      <c r="W32" s="190"/>
      <c r="X32" s="231"/>
      <c r="Y32" s="287"/>
      <c r="Z32" s="278"/>
      <c r="AA32" s="234"/>
      <c r="AB32" s="190"/>
      <c r="AC32" s="190"/>
      <c r="AD32" s="190"/>
      <c r="AE32" s="246"/>
      <c r="AF32" s="287"/>
      <c r="AG32" s="284"/>
      <c r="AH32" s="190"/>
      <c r="AI32" s="234"/>
      <c r="AJ32" s="190"/>
      <c r="AK32" s="237"/>
      <c r="AL32" s="38"/>
      <c r="AM32" s="32" t="s">
        <v>15</v>
      </c>
      <c r="AN32" s="33"/>
      <c r="AO32" s="33"/>
      <c r="AP32" s="34"/>
      <c r="AQ32" s="208">
        <f>COUNT(J22:AK22)</f>
        <v>28</v>
      </c>
      <c r="AR32" s="209"/>
      <c r="AS32" s="35" t="s">
        <v>10</v>
      </c>
      <c r="AT32" s="203">
        <f>(AQ31/AQ32)*100</f>
        <v>28.571428571428569</v>
      </c>
      <c r="AU32" s="204"/>
      <c r="AV32" s="76" t="s">
        <v>104</v>
      </c>
      <c r="AW32" s="67"/>
    </row>
    <row r="33" spans="1:53" ht="15.9" customHeight="1" thickTop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68" t="s">
        <v>114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</row>
    <row r="34" spans="1:53" ht="15.9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8"/>
      <c r="J34" s="89"/>
      <c r="K34" s="8" t="s">
        <v>8</v>
      </c>
      <c r="L34" s="150">
        <v>9</v>
      </c>
      <c r="M34" s="150"/>
      <c r="N34" s="150"/>
      <c r="O34" s="8" t="s">
        <v>9</v>
      </c>
      <c r="P34" s="8"/>
      <c r="Q34" s="89"/>
      <c r="R34" s="8" t="s">
        <v>8</v>
      </c>
      <c r="S34" s="150">
        <v>10</v>
      </c>
      <c r="T34" s="150"/>
      <c r="U34" s="150"/>
      <c r="V34" s="8" t="s">
        <v>9</v>
      </c>
      <c r="W34" s="57"/>
      <c r="X34" s="8"/>
      <c r="Y34" s="8" t="s">
        <v>8</v>
      </c>
      <c r="Z34" s="150">
        <v>11</v>
      </c>
      <c r="AA34" s="150"/>
      <c r="AB34" s="150"/>
      <c r="AC34" s="8" t="s">
        <v>9</v>
      </c>
      <c r="AD34" s="8"/>
      <c r="AE34" s="89"/>
      <c r="AF34" s="8" t="s">
        <v>8</v>
      </c>
      <c r="AG34" s="150">
        <v>12</v>
      </c>
      <c r="AH34" s="150"/>
      <c r="AI34" s="150"/>
      <c r="AJ34" s="8" t="s">
        <v>9</v>
      </c>
      <c r="AK34" s="57"/>
      <c r="AL34" s="4"/>
      <c r="AM34" s="22" t="s">
        <v>8</v>
      </c>
      <c r="AN34" s="168">
        <f>L34</f>
        <v>9</v>
      </c>
      <c r="AO34" s="168"/>
      <c r="AP34" s="107" t="s">
        <v>9</v>
      </c>
      <c r="AQ34" s="10" t="s">
        <v>92</v>
      </c>
      <c r="AR34" s="22" t="s">
        <v>8</v>
      </c>
      <c r="AS34" s="168">
        <f>AG34</f>
        <v>12</v>
      </c>
      <c r="AT34" s="168"/>
      <c r="AU34" s="9" t="s">
        <v>9</v>
      </c>
      <c r="AV34" s="9"/>
      <c r="AW34" s="3"/>
    </row>
    <row r="35" spans="1:53" ht="15.9" customHeight="1" x14ac:dyDescent="0.2">
      <c r="A35" s="147" t="s">
        <v>47</v>
      </c>
      <c r="B35" s="148"/>
      <c r="C35" s="148"/>
      <c r="D35" s="148"/>
      <c r="E35" s="148"/>
      <c r="F35" s="148"/>
      <c r="G35" s="148"/>
      <c r="H35" s="148"/>
      <c r="I35" s="148"/>
      <c r="J35" s="99" t="s">
        <v>93</v>
      </c>
      <c r="K35" s="86" t="str">
        <f>IF(J35="月","火",IF(J35="火","水",IF(J35="水","木",IF(J35="木","金",IF(J35="金","土",IF(J35="土","日",IF(J35="日","月")))))))</f>
        <v>土</v>
      </c>
      <c r="L35" s="86" t="str">
        <f t="shared" ref="L35:AK35" si="2">IF(K35="月","火",IF(K35="火","水",IF(K35="水","木",IF(K35="木","金",IF(K35="金","土",IF(K35="土","日",IF(K35="日","月")))))))</f>
        <v>日</v>
      </c>
      <c r="M35" s="86" t="str">
        <f t="shared" si="2"/>
        <v>月</v>
      </c>
      <c r="N35" s="86" t="str">
        <f t="shared" si="2"/>
        <v>火</v>
      </c>
      <c r="O35" s="86" t="str">
        <f t="shared" si="2"/>
        <v>水</v>
      </c>
      <c r="P35" s="87" t="str">
        <f t="shared" si="2"/>
        <v>木</v>
      </c>
      <c r="Q35" s="99" t="str">
        <f t="shared" si="2"/>
        <v>金</v>
      </c>
      <c r="R35" s="86" t="str">
        <f t="shared" si="2"/>
        <v>土</v>
      </c>
      <c r="S35" s="86" t="str">
        <f t="shared" si="2"/>
        <v>日</v>
      </c>
      <c r="T35" s="86" t="str">
        <f t="shared" si="2"/>
        <v>月</v>
      </c>
      <c r="U35" s="86" t="str">
        <f t="shared" si="2"/>
        <v>火</v>
      </c>
      <c r="V35" s="86" t="str">
        <f t="shared" si="2"/>
        <v>水</v>
      </c>
      <c r="W35" s="86" t="str">
        <f t="shared" si="2"/>
        <v>木</v>
      </c>
      <c r="X35" s="86" t="str">
        <f t="shared" si="2"/>
        <v>金</v>
      </c>
      <c r="Y35" s="86" t="str">
        <f t="shared" si="2"/>
        <v>土</v>
      </c>
      <c r="Z35" s="86" t="str">
        <f t="shared" si="2"/>
        <v>日</v>
      </c>
      <c r="AA35" s="86" t="str">
        <f t="shared" si="2"/>
        <v>月</v>
      </c>
      <c r="AB35" s="86" t="str">
        <f t="shared" si="2"/>
        <v>火</v>
      </c>
      <c r="AC35" s="86" t="str">
        <f t="shared" si="2"/>
        <v>水</v>
      </c>
      <c r="AD35" s="87" t="str">
        <f t="shared" si="2"/>
        <v>木</v>
      </c>
      <c r="AE35" s="99" t="str">
        <f t="shared" si="2"/>
        <v>金</v>
      </c>
      <c r="AF35" s="86" t="str">
        <f t="shared" si="2"/>
        <v>土</v>
      </c>
      <c r="AG35" s="86" t="str">
        <f t="shared" si="2"/>
        <v>日</v>
      </c>
      <c r="AH35" s="86" t="str">
        <f t="shared" si="2"/>
        <v>月</v>
      </c>
      <c r="AI35" s="86" t="str">
        <f t="shared" si="2"/>
        <v>火</v>
      </c>
      <c r="AJ35" s="86" t="str">
        <f t="shared" si="2"/>
        <v>水</v>
      </c>
      <c r="AK35" s="86" t="str">
        <f t="shared" si="2"/>
        <v>木</v>
      </c>
      <c r="AL35" s="4"/>
      <c r="AM35" s="168" t="s">
        <v>94</v>
      </c>
      <c r="AN35" s="168"/>
      <c r="AO35" s="168"/>
      <c r="AP35" s="168"/>
      <c r="AQ35" s="168"/>
      <c r="AR35" s="168"/>
      <c r="AS35" s="168"/>
      <c r="AT35" s="168"/>
      <c r="AU35" s="168"/>
      <c r="AV35" s="168"/>
      <c r="AW35" s="3"/>
    </row>
    <row r="36" spans="1:53" ht="15.9" customHeight="1" thickBot="1" x14ac:dyDescent="0.25">
      <c r="A36" s="169" t="s">
        <v>48</v>
      </c>
      <c r="B36" s="170"/>
      <c r="C36" s="170"/>
      <c r="D36" s="170"/>
      <c r="E36" s="170"/>
      <c r="F36" s="170"/>
      <c r="G36" s="170"/>
      <c r="H36" s="170"/>
      <c r="I36" s="170"/>
      <c r="J36" s="119">
        <v>26</v>
      </c>
      <c r="K36" s="116">
        <v>27</v>
      </c>
      <c r="L36" s="117">
        <v>28</v>
      </c>
      <c r="M36" s="118">
        <v>29</v>
      </c>
      <c r="N36" s="118">
        <v>30</v>
      </c>
      <c r="O36" s="118">
        <v>1</v>
      </c>
      <c r="P36" s="119">
        <v>2</v>
      </c>
      <c r="Q36" s="118">
        <v>3</v>
      </c>
      <c r="R36" s="117">
        <v>4</v>
      </c>
      <c r="S36" s="117">
        <v>5</v>
      </c>
      <c r="T36" s="118">
        <v>6</v>
      </c>
      <c r="U36" s="118">
        <v>7</v>
      </c>
      <c r="V36" s="118">
        <v>8</v>
      </c>
      <c r="W36" s="118">
        <v>9</v>
      </c>
      <c r="X36" s="120">
        <v>10</v>
      </c>
      <c r="Y36" s="117">
        <v>11</v>
      </c>
      <c r="Z36" s="117">
        <v>12</v>
      </c>
      <c r="AA36" s="118">
        <v>13</v>
      </c>
      <c r="AB36" s="118">
        <v>14</v>
      </c>
      <c r="AC36" s="118">
        <v>15</v>
      </c>
      <c r="AD36" s="119">
        <v>16</v>
      </c>
      <c r="AE36" s="118">
        <v>17</v>
      </c>
      <c r="AF36" s="117">
        <v>18</v>
      </c>
      <c r="AG36" s="117">
        <v>19</v>
      </c>
      <c r="AH36" s="118">
        <v>20</v>
      </c>
      <c r="AI36" s="118">
        <v>21</v>
      </c>
      <c r="AJ36" s="118">
        <v>22</v>
      </c>
      <c r="AK36" s="73">
        <v>23</v>
      </c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</row>
    <row r="37" spans="1:53" ht="15.9" customHeight="1" thickTop="1" x14ac:dyDescent="0.2">
      <c r="A37" s="175" t="s">
        <v>35</v>
      </c>
      <c r="B37" s="178" t="s">
        <v>46</v>
      </c>
      <c r="C37" s="179"/>
      <c r="D37" s="179"/>
      <c r="E37" s="179"/>
      <c r="F37" s="179"/>
      <c r="G37" s="180"/>
      <c r="H37" s="184" t="s">
        <v>1</v>
      </c>
      <c r="I37" s="242"/>
      <c r="J37" s="92"/>
      <c r="K37" s="131" t="s">
        <v>96</v>
      </c>
      <c r="L37" s="132" t="s">
        <v>96</v>
      </c>
      <c r="M37" s="133"/>
      <c r="N37" s="133"/>
      <c r="O37" s="134"/>
      <c r="P37" s="128"/>
      <c r="Q37" s="92"/>
      <c r="R37" s="131" t="s">
        <v>96</v>
      </c>
      <c r="S37" s="132" t="s">
        <v>96</v>
      </c>
      <c r="T37" s="92"/>
      <c r="U37" s="92"/>
      <c r="V37" s="92"/>
      <c r="W37" s="92"/>
      <c r="X37" s="46"/>
      <c r="Y37" s="123" t="s">
        <v>96</v>
      </c>
      <c r="Z37" s="123" t="s">
        <v>96</v>
      </c>
      <c r="AA37" s="91"/>
      <c r="AB37" s="92"/>
      <c r="AC37" s="135"/>
      <c r="AD37" s="136"/>
      <c r="AE37" s="92"/>
      <c r="AF37" s="123"/>
      <c r="AG37" s="123"/>
      <c r="AH37" s="92"/>
      <c r="AI37" s="92"/>
      <c r="AJ37" s="92"/>
      <c r="AK37" s="95"/>
      <c r="AL37" s="49" t="s">
        <v>97</v>
      </c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</row>
    <row r="38" spans="1:53" ht="15.9" customHeight="1" x14ac:dyDescent="0.2">
      <c r="A38" s="176"/>
      <c r="B38" s="181"/>
      <c r="C38" s="182"/>
      <c r="D38" s="182"/>
      <c r="E38" s="182"/>
      <c r="F38" s="182"/>
      <c r="G38" s="183"/>
      <c r="H38" s="186" t="s">
        <v>2</v>
      </c>
      <c r="I38" s="243"/>
      <c r="J38" s="94"/>
      <c r="K38" s="137" t="s">
        <v>96</v>
      </c>
      <c r="L38" s="137" t="s">
        <v>96</v>
      </c>
      <c r="M38" s="138"/>
      <c r="N38" s="138"/>
      <c r="O38" s="139"/>
      <c r="P38" s="130"/>
      <c r="Q38" s="94"/>
      <c r="R38" s="137" t="s">
        <v>96</v>
      </c>
      <c r="S38" s="137" t="s">
        <v>96</v>
      </c>
      <c r="T38" s="94"/>
      <c r="U38" s="94"/>
      <c r="V38" s="94"/>
      <c r="W38" s="94"/>
      <c r="X38" s="18"/>
      <c r="Y38" s="126"/>
      <c r="Z38" s="126"/>
      <c r="AA38" s="93"/>
      <c r="AB38" s="94"/>
      <c r="AC38" s="140"/>
      <c r="AD38" s="141"/>
      <c r="AE38" s="94"/>
      <c r="AF38" s="126"/>
      <c r="AG38" s="126"/>
      <c r="AH38" s="94"/>
      <c r="AI38" s="94"/>
      <c r="AJ38" s="94"/>
      <c r="AK38" s="96"/>
      <c r="AL38" s="38"/>
      <c r="AM38" s="50" t="s">
        <v>62</v>
      </c>
      <c r="AN38" s="51"/>
      <c r="AO38" s="51"/>
      <c r="AP38" s="52"/>
      <c r="AQ38" s="151">
        <f>COUNTIF(J37:W37,"□")</f>
        <v>4</v>
      </c>
      <c r="AR38" s="152"/>
      <c r="AS38" s="14" t="s">
        <v>0</v>
      </c>
      <c r="AT38" s="67"/>
      <c r="AU38" s="67"/>
      <c r="AV38" s="67"/>
      <c r="AW38" s="67"/>
    </row>
    <row r="39" spans="1:53" ht="15.9" customHeight="1" thickBot="1" x14ac:dyDescent="0.25">
      <c r="A39" s="176"/>
      <c r="B39" s="153" t="s">
        <v>3</v>
      </c>
      <c r="C39" s="154"/>
      <c r="D39" s="154"/>
      <c r="E39" s="154"/>
      <c r="F39" s="154"/>
      <c r="G39" s="154"/>
      <c r="H39" s="154"/>
      <c r="I39" s="154"/>
      <c r="J39" s="188"/>
      <c r="K39" s="279"/>
      <c r="L39" s="276"/>
      <c r="M39" s="188"/>
      <c r="N39" s="188"/>
      <c r="O39" s="188"/>
      <c r="P39" s="194"/>
      <c r="Q39" s="188"/>
      <c r="R39" s="276"/>
      <c r="S39" s="276"/>
      <c r="T39" s="220"/>
      <c r="U39" s="220"/>
      <c r="V39" s="220" t="s">
        <v>115</v>
      </c>
      <c r="W39" s="188"/>
      <c r="X39" s="226"/>
      <c r="Y39" s="276"/>
      <c r="Z39" s="276"/>
      <c r="AA39" s="191"/>
      <c r="AB39" s="165"/>
      <c r="AC39" s="165"/>
      <c r="AD39" s="288"/>
      <c r="AE39" s="197" t="s">
        <v>116</v>
      </c>
      <c r="AF39" s="279"/>
      <c r="AG39" s="276"/>
      <c r="AH39" s="188"/>
      <c r="AI39" s="188"/>
      <c r="AJ39" s="188"/>
      <c r="AK39" s="188" t="s">
        <v>117</v>
      </c>
      <c r="AL39" s="38"/>
      <c r="AM39" s="59" t="s">
        <v>63</v>
      </c>
      <c r="AN39" s="60"/>
      <c r="AO39" s="60"/>
      <c r="AP39" s="61"/>
      <c r="AQ39" s="208">
        <f>COUNTIF(J37:AK37,"■")</f>
        <v>0</v>
      </c>
      <c r="AR39" s="209"/>
      <c r="AS39" s="26" t="s">
        <v>0</v>
      </c>
      <c r="AT39" s="67"/>
      <c r="AU39" s="67"/>
      <c r="AV39" s="67"/>
      <c r="AW39" s="67"/>
    </row>
    <row r="40" spans="1:53" ht="15.9" customHeight="1" thickTop="1" x14ac:dyDescent="0.2">
      <c r="A40" s="176"/>
      <c r="B40" s="156"/>
      <c r="C40" s="157"/>
      <c r="D40" s="157"/>
      <c r="E40" s="157"/>
      <c r="F40" s="157"/>
      <c r="G40" s="157"/>
      <c r="H40" s="157"/>
      <c r="I40" s="157"/>
      <c r="J40" s="189"/>
      <c r="K40" s="280"/>
      <c r="L40" s="277"/>
      <c r="M40" s="189"/>
      <c r="N40" s="189"/>
      <c r="O40" s="189"/>
      <c r="P40" s="195"/>
      <c r="Q40" s="189"/>
      <c r="R40" s="277"/>
      <c r="S40" s="277"/>
      <c r="T40" s="221"/>
      <c r="U40" s="221"/>
      <c r="V40" s="221"/>
      <c r="W40" s="189"/>
      <c r="X40" s="227"/>
      <c r="Y40" s="277"/>
      <c r="Z40" s="277"/>
      <c r="AA40" s="192"/>
      <c r="AB40" s="166"/>
      <c r="AC40" s="166"/>
      <c r="AD40" s="289"/>
      <c r="AE40" s="198"/>
      <c r="AF40" s="280"/>
      <c r="AG40" s="277"/>
      <c r="AH40" s="189"/>
      <c r="AI40" s="189"/>
      <c r="AJ40" s="189"/>
      <c r="AK40" s="189"/>
      <c r="AL40" s="38"/>
      <c r="AM40" s="27" t="s">
        <v>16</v>
      </c>
      <c r="AN40" s="28"/>
      <c r="AO40" s="28"/>
      <c r="AP40" s="29"/>
      <c r="AQ40" s="212">
        <f>SUM(AQ38:AR39)</f>
        <v>4</v>
      </c>
      <c r="AR40" s="213"/>
      <c r="AS40" s="30" t="s">
        <v>10</v>
      </c>
      <c r="AT40" s="205" t="s">
        <v>102</v>
      </c>
      <c r="AU40" s="206"/>
      <c r="AV40" s="207"/>
      <c r="AW40" s="67"/>
      <c r="AX40" s="6" t="s">
        <v>118</v>
      </c>
    </row>
    <row r="41" spans="1:53" ht="15.9" customHeight="1" thickBot="1" x14ac:dyDescent="0.25">
      <c r="A41" s="176"/>
      <c r="B41" s="156"/>
      <c r="C41" s="157"/>
      <c r="D41" s="157"/>
      <c r="E41" s="157"/>
      <c r="F41" s="157"/>
      <c r="G41" s="157"/>
      <c r="H41" s="157"/>
      <c r="I41" s="157"/>
      <c r="J41" s="189"/>
      <c r="K41" s="280"/>
      <c r="L41" s="277"/>
      <c r="M41" s="189"/>
      <c r="N41" s="189"/>
      <c r="O41" s="189"/>
      <c r="P41" s="195"/>
      <c r="Q41" s="189"/>
      <c r="R41" s="277"/>
      <c r="S41" s="277"/>
      <c r="T41" s="221"/>
      <c r="U41" s="221"/>
      <c r="V41" s="221"/>
      <c r="W41" s="189"/>
      <c r="X41" s="227"/>
      <c r="Y41" s="277"/>
      <c r="Z41" s="277"/>
      <c r="AA41" s="192"/>
      <c r="AB41" s="166"/>
      <c r="AC41" s="166"/>
      <c r="AD41" s="289"/>
      <c r="AE41" s="198"/>
      <c r="AF41" s="280"/>
      <c r="AG41" s="277"/>
      <c r="AH41" s="189"/>
      <c r="AI41" s="189"/>
      <c r="AJ41" s="189"/>
      <c r="AK41" s="189"/>
      <c r="AL41" s="38"/>
      <c r="AM41" s="32" t="s">
        <v>15</v>
      </c>
      <c r="AN41" s="33"/>
      <c r="AO41" s="33"/>
      <c r="AP41" s="34"/>
      <c r="AQ41" s="208">
        <f>COUNT(J36:W36)</f>
        <v>14</v>
      </c>
      <c r="AR41" s="209"/>
      <c r="AS41" s="35" t="s">
        <v>10</v>
      </c>
      <c r="AT41" s="210">
        <f>(AQ40/AQ41)*100</f>
        <v>28.571428571428569</v>
      </c>
      <c r="AU41" s="211"/>
      <c r="AV41" s="75" t="s">
        <v>104</v>
      </c>
      <c r="AW41" s="67"/>
      <c r="AX41" s="5" t="s">
        <v>119</v>
      </c>
    </row>
    <row r="42" spans="1:53" ht="15.9" customHeight="1" thickTop="1" x14ac:dyDescent="0.2">
      <c r="A42" s="176"/>
      <c r="B42" s="156"/>
      <c r="C42" s="157"/>
      <c r="D42" s="157"/>
      <c r="E42" s="157"/>
      <c r="F42" s="157"/>
      <c r="G42" s="157"/>
      <c r="H42" s="157"/>
      <c r="I42" s="157"/>
      <c r="J42" s="189"/>
      <c r="K42" s="280"/>
      <c r="L42" s="277"/>
      <c r="M42" s="189"/>
      <c r="N42" s="189"/>
      <c r="O42" s="189"/>
      <c r="P42" s="195"/>
      <c r="Q42" s="189"/>
      <c r="R42" s="277"/>
      <c r="S42" s="277"/>
      <c r="T42" s="221"/>
      <c r="U42" s="221"/>
      <c r="V42" s="221"/>
      <c r="W42" s="189"/>
      <c r="X42" s="227"/>
      <c r="Y42" s="277"/>
      <c r="Z42" s="277"/>
      <c r="AA42" s="192"/>
      <c r="AB42" s="166"/>
      <c r="AC42" s="166"/>
      <c r="AD42" s="289"/>
      <c r="AE42" s="198"/>
      <c r="AF42" s="280"/>
      <c r="AG42" s="277"/>
      <c r="AH42" s="189"/>
      <c r="AI42" s="189"/>
      <c r="AJ42" s="189"/>
      <c r="AK42" s="189"/>
      <c r="AL42" s="53" t="s">
        <v>45</v>
      </c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 t="s">
        <v>120</v>
      </c>
    </row>
    <row r="43" spans="1:53" ht="15.9" customHeight="1" x14ac:dyDescent="0.2">
      <c r="A43" s="176"/>
      <c r="B43" s="156"/>
      <c r="C43" s="157"/>
      <c r="D43" s="157"/>
      <c r="E43" s="157"/>
      <c r="F43" s="157"/>
      <c r="G43" s="157"/>
      <c r="H43" s="157"/>
      <c r="I43" s="157"/>
      <c r="J43" s="189"/>
      <c r="K43" s="280"/>
      <c r="L43" s="277"/>
      <c r="M43" s="189"/>
      <c r="N43" s="189"/>
      <c r="O43" s="189"/>
      <c r="P43" s="195"/>
      <c r="Q43" s="189"/>
      <c r="R43" s="277"/>
      <c r="S43" s="277"/>
      <c r="T43" s="221"/>
      <c r="U43" s="221"/>
      <c r="V43" s="221"/>
      <c r="W43" s="189"/>
      <c r="X43" s="227"/>
      <c r="Y43" s="277"/>
      <c r="Z43" s="277"/>
      <c r="AA43" s="192"/>
      <c r="AB43" s="166"/>
      <c r="AC43" s="166"/>
      <c r="AD43" s="289"/>
      <c r="AE43" s="198"/>
      <c r="AF43" s="280"/>
      <c r="AG43" s="277"/>
      <c r="AH43" s="189"/>
      <c r="AI43" s="189"/>
      <c r="AJ43" s="189"/>
      <c r="AK43" s="189"/>
      <c r="AL43" s="38"/>
      <c r="AM43" s="11" t="s">
        <v>62</v>
      </c>
      <c r="AN43" s="12"/>
      <c r="AO43" s="12"/>
      <c r="AP43" s="13"/>
      <c r="AQ43" s="151">
        <f>COUNTIF(J38:P38,"□")</f>
        <v>2</v>
      </c>
      <c r="AR43" s="152"/>
      <c r="AS43" s="14" t="s">
        <v>0</v>
      </c>
      <c r="AT43" s="67"/>
      <c r="AU43" s="67"/>
      <c r="AV43" s="67"/>
      <c r="AW43" s="67"/>
      <c r="AX43" s="67" t="s">
        <v>121</v>
      </c>
      <c r="AY43" s="5"/>
      <c r="AZ43" s="5"/>
      <c r="BA43" s="5"/>
    </row>
    <row r="44" spans="1:53" ht="15.9" customHeight="1" thickBot="1" x14ac:dyDescent="0.25">
      <c r="A44" s="176"/>
      <c r="B44" s="156"/>
      <c r="C44" s="157"/>
      <c r="D44" s="157"/>
      <c r="E44" s="157"/>
      <c r="F44" s="157"/>
      <c r="G44" s="157"/>
      <c r="H44" s="157"/>
      <c r="I44" s="157"/>
      <c r="J44" s="189"/>
      <c r="K44" s="280"/>
      <c r="L44" s="277"/>
      <c r="M44" s="189"/>
      <c r="N44" s="189"/>
      <c r="O44" s="189"/>
      <c r="P44" s="195"/>
      <c r="Q44" s="189"/>
      <c r="R44" s="277"/>
      <c r="S44" s="277"/>
      <c r="T44" s="221"/>
      <c r="U44" s="221"/>
      <c r="V44" s="221"/>
      <c r="W44" s="189"/>
      <c r="X44" s="227"/>
      <c r="Y44" s="277"/>
      <c r="Z44" s="277"/>
      <c r="AA44" s="192"/>
      <c r="AB44" s="166"/>
      <c r="AC44" s="166"/>
      <c r="AD44" s="289"/>
      <c r="AE44" s="198"/>
      <c r="AF44" s="280"/>
      <c r="AG44" s="277"/>
      <c r="AH44" s="189"/>
      <c r="AI44" s="189"/>
      <c r="AJ44" s="189"/>
      <c r="AK44" s="189"/>
      <c r="AL44" s="38"/>
      <c r="AM44" s="23" t="s">
        <v>63</v>
      </c>
      <c r="AN44" s="24"/>
      <c r="AO44" s="24"/>
      <c r="AP44" s="25"/>
      <c r="AQ44" s="208">
        <f>COUNTIF(J38:AK38,"■")</f>
        <v>0</v>
      </c>
      <c r="AR44" s="209"/>
      <c r="AS44" s="26" t="s">
        <v>0</v>
      </c>
      <c r="AT44" s="67"/>
      <c r="AU44" s="67"/>
      <c r="AV44" s="67"/>
      <c r="AW44" s="67"/>
      <c r="AX44" s="67" t="s">
        <v>122</v>
      </c>
      <c r="AY44" s="67"/>
      <c r="AZ44" s="67"/>
      <c r="BA44" s="67"/>
    </row>
    <row r="45" spans="1:53" ht="15.9" customHeight="1" thickTop="1" x14ac:dyDescent="0.2">
      <c r="A45" s="176"/>
      <c r="B45" s="156"/>
      <c r="C45" s="157"/>
      <c r="D45" s="157"/>
      <c r="E45" s="157"/>
      <c r="F45" s="157"/>
      <c r="G45" s="157"/>
      <c r="H45" s="157"/>
      <c r="I45" s="157"/>
      <c r="J45" s="189"/>
      <c r="K45" s="280"/>
      <c r="L45" s="277"/>
      <c r="M45" s="189"/>
      <c r="N45" s="189"/>
      <c r="O45" s="189"/>
      <c r="P45" s="195"/>
      <c r="Q45" s="189"/>
      <c r="R45" s="277"/>
      <c r="S45" s="277"/>
      <c r="T45" s="221"/>
      <c r="U45" s="221"/>
      <c r="V45" s="221"/>
      <c r="W45" s="189"/>
      <c r="X45" s="227"/>
      <c r="Y45" s="277"/>
      <c r="Z45" s="277"/>
      <c r="AA45" s="192"/>
      <c r="AB45" s="166"/>
      <c r="AC45" s="166"/>
      <c r="AD45" s="289"/>
      <c r="AE45" s="198"/>
      <c r="AF45" s="280"/>
      <c r="AG45" s="277"/>
      <c r="AH45" s="189"/>
      <c r="AI45" s="189"/>
      <c r="AJ45" s="189"/>
      <c r="AK45" s="189"/>
      <c r="AL45" s="38"/>
      <c r="AM45" s="27" t="s">
        <v>16</v>
      </c>
      <c r="AN45" s="28"/>
      <c r="AO45" s="28"/>
      <c r="AP45" s="29"/>
      <c r="AQ45" s="212">
        <f>SUM(AQ43:AR44)</f>
        <v>2</v>
      </c>
      <c r="AR45" s="213"/>
      <c r="AS45" s="30" t="s">
        <v>10</v>
      </c>
      <c r="AT45" s="214" t="s">
        <v>102</v>
      </c>
      <c r="AU45" s="215"/>
      <c r="AV45" s="216"/>
      <c r="AW45" s="67"/>
      <c r="AX45" s="6" t="s">
        <v>123</v>
      </c>
      <c r="AY45" s="67"/>
      <c r="AZ45" s="67"/>
      <c r="BA45" s="67"/>
    </row>
    <row r="46" spans="1:53" ht="15.9" customHeight="1" thickBot="1" x14ac:dyDescent="0.25">
      <c r="A46" s="177"/>
      <c r="B46" s="159"/>
      <c r="C46" s="160"/>
      <c r="D46" s="160"/>
      <c r="E46" s="160"/>
      <c r="F46" s="160"/>
      <c r="G46" s="160"/>
      <c r="H46" s="160"/>
      <c r="I46" s="160"/>
      <c r="J46" s="190"/>
      <c r="K46" s="281"/>
      <c r="L46" s="278"/>
      <c r="M46" s="190"/>
      <c r="N46" s="190"/>
      <c r="O46" s="190"/>
      <c r="P46" s="196"/>
      <c r="Q46" s="190"/>
      <c r="R46" s="278"/>
      <c r="S46" s="278"/>
      <c r="T46" s="222"/>
      <c r="U46" s="222"/>
      <c r="V46" s="222"/>
      <c r="W46" s="190"/>
      <c r="X46" s="228"/>
      <c r="Y46" s="278"/>
      <c r="Z46" s="278"/>
      <c r="AA46" s="193"/>
      <c r="AB46" s="167"/>
      <c r="AC46" s="167"/>
      <c r="AD46" s="290"/>
      <c r="AE46" s="199"/>
      <c r="AF46" s="281"/>
      <c r="AG46" s="278"/>
      <c r="AH46" s="190"/>
      <c r="AI46" s="190"/>
      <c r="AJ46" s="190"/>
      <c r="AK46" s="190"/>
      <c r="AL46" s="38"/>
      <c r="AM46" s="32" t="s">
        <v>15</v>
      </c>
      <c r="AN46" s="33"/>
      <c r="AO46" s="33"/>
      <c r="AP46" s="34"/>
      <c r="AQ46" s="208">
        <f>COUNT(J36:P36)</f>
        <v>7</v>
      </c>
      <c r="AR46" s="209"/>
      <c r="AS46" s="35" t="s">
        <v>10</v>
      </c>
      <c r="AT46" s="203">
        <f>(AQ45/AQ46)*100</f>
        <v>28.571428571428569</v>
      </c>
      <c r="AU46" s="204"/>
      <c r="AV46" s="76" t="s">
        <v>104</v>
      </c>
      <c r="AW46" s="67"/>
      <c r="AX46" s="67" t="s">
        <v>124</v>
      </c>
      <c r="AY46" s="67"/>
      <c r="AZ46" s="67"/>
      <c r="BA46" s="6"/>
    </row>
    <row r="47" spans="1:53" ht="15.9" customHeight="1" thickTop="1" x14ac:dyDescent="0.2">
      <c r="A47" s="238" t="s">
        <v>125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</row>
    <row r="48" spans="1:53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  <row r="75" ht="15.9" customHeight="1" x14ac:dyDescent="0.2"/>
    <row r="76" ht="15.9" customHeight="1" x14ac:dyDescent="0.2"/>
    <row r="77" ht="15.9" customHeight="1" x14ac:dyDescent="0.2"/>
    <row r="78" ht="15.9" customHeight="1" x14ac:dyDescent="0.2"/>
    <row r="79" ht="15.9" customHeight="1" x14ac:dyDescent="0.2"/>
    <row r="80" ht="15.9" customHeight="1" x14ac:dyDescent="0.2"/>
    <row r="81" ht="15.9" customHeight="1" x14ac:dyDescent="0.2"/>
    <row r="82" ht="15.9" customHeight="1" x14ac:dyDescent="0.2"/>
    <row r="83" ht="15.9" customHeight="1" x14ac:dyDescent="0.2"/>
    <row r="84" ht="15.9" customHeight="1" x14ac:dyDescent="0.2"/>
    <row r="85" ht="15.9" customHeight="1" x14ac:dyDescent="0.2"/>
    <row r="86" ht="15.9" customHeight="1" x14ac:dyDescent="0.2"/>
    <row r="87" ht="15.9" customHeight="1" x14ac:dyDescent="0.2"/>
    <row r="88" ht="15.9" customHeight="1" x14ac:dyDescent="0.2"/>
    <row r="89" ht="15.9" customHeight="1" x14ac:dyDescent="0.2"/>
    <row r="90" ht="15.9" customHeight="1" x14ac:dyDescent="0.2"/>
    <row r="91" ht="15.9" customHeight="1" x14ac:dyDescent="0.2"/>
    <row r="92" ht="15.9" customHeight="1" x14ac:dyDescent="0.2"/>
    <row r="93" ht="15.9" customHeight="1" x14ac:dyDescent="0.2"/>
    <row r="94" ht="15.9" customHeight="1" x14ac:dyDescent="0.2"/>
    <row r="95" ht="15.9" customHeight="1" x14ac:dyDescent="0.2"/>
    <row r="96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  <row r="101" ht="15.9" customHeight="1" x14ac:dyDescent="0.2"/>
    <row r="102" ht="15.9" customHeight="1" x14ac:dyDescent="0.2"/>
    <row r="103" ht="15.9" customHeight="1" x14ac:dyDescent="0.2"/>
    <row r="104" ht="15.9" customHeight="1" x14ac:dyDescent="0.2"/>
    <row r="105" ht="15.9" customHeight="1" x14ac:dyDescent="0.2"/>
    <row r="106" ht="15.9" customHeight="1" x14ac:dyDescent="0.2"/>
    <row r="107" ht="15.9" customHeight="1" x14ac:dyDescent="0.2"/>
    <row r="108" ht="15.9" customHeight="1" x14ac:dyDescent="0.2"/>
    <row r="109" ht="15.9" customHeight="1" x14ac:dyDescent="0.2"/>
    <row r="110" ht="15.9" customHeight="1" x14ac:dyDescent="0.2"/>
    <row r="111" ht="15.9" customHeight="1" x14ac:dyDescent="0.2"/>
    <row r="112" ht="15.9" customHeight="1" x14ac:dyDescent="0.2"/>
    <row r="113" ht="15.9" customHeight="1" x14ac:dyDescent="0.2"/>
    <row r="114" ht="15.9" customHeight="1" x14ac:dyDescent="0.2"/>
    <row r="115" ht="15.9" customHeight="1" x14ac:dyDescent="0.2"/>
    <row r="116" ht="15.9" customHeight="1" x14ac:dyDescent="0.2"/>
    <row r="117" ht="15.9" customHeight="1" x14ac:dyDescent="0.2"/>
    <row r="118" ht="15.9" customHeight="1" x14ac:dyDescent="0.2"/>
    <row r="119" ht="15.9" customHeight="1" x14ac:dyDescent="0.2"/>
    <row r="120" ht="15.9" customHeight="1" x14ac:dyDescent="0.2"/>
    <row r="121" ht="15.9" customHeight="1" x14ac:dyDescent="0.2"/>
  </sheetData>
  <mergeCells count="180">
    <mergeCell ref="AT46:AU46"/>
    <mergeCell ref="A47:AK47"/>
    <mergeCell ref="AT40:AV40"/>
    <mergeCell ref="AQ41:AR41"/>
    <mergeCell ref="AT41:AU41"/>
    <mergeCell ref="AQ43:AR43"/>
    <mergeCell ref="AQ44:AR44"/>
    <mergeCell ref="AQ45:AR45"/>
    <mergeCell ref="AT45:AV45"/>
    <mergeCell ref="AH39:AH46"/>
    <mergeCell ref="AI39:AI46"/>
    <mergeCell ref="AJ39:AJ46"/>
    <mergeCell ref="AK39:AK46"/>
    <mergeCell ref="AQ39:AR39"/>
    <mergeCell ref="AQ40:AR40"/>
    <mergeCell ref="AQ46:AR46"/>
    <mergeCell ref="AB39:AB46"/>
    <mergeCell ref="AC39:AC46"/>
    <mergeCell ref="AD39:AD46"/>
    <mergeCell ref="AE39:AE46"/>
    <mergeCell ref="A37:A46"/>
    <mergeCell ref="B37:G38"/>
    <mergeCell ref="H37:I37"/>
    <mergeCell ref="H38:I38"/>
    <mergeCell ref="AQ38:AR38"/>
    <mergeCell ref="B39:I46"/>
    <mergeCell ref="X39:X46"/>
    <mergeCell ref="Y39:Y46"/>
    <mergeCell ref="Z39:Z46"/>
    <mergeCell ref="AA39:AA46"/>
    <mergeCell ref="P39:P46"/>
    <mergeCell ref="Q39:Q46"/>
    <mergeCell ref="R39:R46"/>
    <mergeCell ref="S39:S46"/>
    <mergeCell ref="AF39:AF46"/>
    <mergeCell ref="AG39:AG46"/>
    <mergeCell ref="J39:J46"/>
    <mergeCell ref="K39:K46"/>
    <mergeCell ref="L39:L46"/>
    <mergeCell ref="M39:M46"/>
    <mergeCell ref="N39:N46"/>
    <mergeCell ref="O39:O46"/>
    <mergeCell ref="V39:V46"/>
    <mergeCell ref="W39:W46"/>
    <mergeCell ref="T39:T46"/>
    <mergeCell ref="U39:U46"/>
    <mergeCell ref="K25:K32"/>
    <mergeCell ref="L25:L32"/>
    <mergeCell ref="M25:M32"/>
    <mergeCell ref="N25:N32"/>
    <mergeCell ref="O25:O32"/>
    <mergeCell ref="A35:I35"/>
    <mergeCell ref="AM35:AV35"/>
    <mergeCell ref="A36:I36"/>
    <mergeCell ref="AS34:AT34"/>
    <mergeCell ref="AQ26:AR26"/>
    <mergeCell ref="AT26:AV26"/>
    <mergeCell ref="AQ27:AR27"/>
    <mergeCell ref="AT27:AU27"/>
    <mergeCell ref="AQ29:AR29"/>
    <mergeCell ref="AQ30:AR30"/>
    <mergeCell ref="A34:I34"/>
    <mergeCell ref="L34:N34"/>
    <mergeCell ref="S34:U34"/>
    <mergeCell ref="Z34:AB34"/>
    <mergeCell ref="AG34:AI34"/>
    <mergeCell ref="AN34:AO34"/>
    <mergeCell ref="AI25:AI32"/>
    <mergeCell ref="AJ25:AJ32"/>
    <mergeCell ref="AK25:AK32"/>
    <mergeCell ref="AC25:AC32"/>
    <mergeCell ref="AD25:AD32"/>
    <mergeCell ref="AE25:AE32"/>
    <mergeCell ref="AF25:AF32"/>
    <mergeCell ref="Q25:Q32"/>
    <mergeCell ref="R25:R32"/>
    <mergeCell ref="S25:S32"/>
    <mergeCell ref="T25:T32"/>
    <mergeCell ref="U25:U32"/>
    <mergeCell ref="V25:V32"/>
    <mergeCell ref="P25:P32"/>
    <mergeCell ref="A21:I21"/>
    <mergeCell ref="AM21:AV21"/>
    <mergeCell ref="A22:I22"/>
    <mergeCell ref="A23:A32"/>
    <mergeCell ref="B23:G24"/>
    <mergeCell ref="H23:I23"/>
    <mergeCell ref="H24:I24"/>
    <mergeCell ref="AQ24:AR24"/>
    <mergeCell ref="B25:I32"/>
    <mergeCell ref="J25:J32"/>
    <mergeCell ref="AG25:AG32"/>
    <mergeCell ref="AH25:AH32"/>
    <mergeCell ref="W25:W32"/>
    <mergeCell ref="X25:X32"/>
    <mergeCell ref="Y25:Y32"/>
    <mergeCell ref="Z25:Z32"/>
    <mergeCell ref="AA25:AA32"/>
    <mergeCell ref="AB25:AB32"/>
    <mergeCell ref="AQ31:AR31"/>
    <mergeCell ref="AT31:AV31"/>
    <mergeCell ref="AQ32:AR32"/>
    <mergeCell ref="AT32:AU32"/>
    <mergeCell ref="AQ25:AR25"/>
    <mergeCell ref="A20:I20"/>
    <mergeCell ref="L20:N20"/>
    <mergeCell ref="S20:U20"/>
    <mergeCell ref="Z20:AB20"/>
    <mergeCell ref="AG20:AI20"/>
    <mergeCell ref="AN20:AO20"/>
    <mergeCell ref="AS20:AT20"/>
    <mergeCell ref="AA11:AA18"/>
    <mergeCell ref="AB11:AB18"/>
    <mergeCell ref="AC11:AC18"/>
    <mergeCell ref="AD11:AD18"/>
    <mergeCell ref="AE11:AE18"/>
    <mergeCell ref="AF11:AF18"/>
    <mergeCell ref="U11:U18"/>
    <mergeCell ref="V11:V18"/>
    <mergeCell ref="W11:W18"/>
    <mergeCell ref="X11:X18"/>
    <mergeCell ref="Y11:Y18"/>
    <mergeCell ref="Z11:Z18"/>
    <mergeCell ref="O11:O18"/>
    <mergeCell ref="P11:P18"/>
    <mergeCell ref="AT12:AV12"/>
    <mergeCell ref="AZ12:BB12"/>
    <mergeCell ref="BD12:BK12"/>
    <mergeCell ref="BL12:BQ12"/>
    <mergeCell ref="AQ13:AR13"/>
    <mergeCell ref="AT13:AU13"/>
    <mergeCell ref="AG11:AG18"/>
    <mergeCell ref="AH11:AH18"/>
    <mergeCell ref="AI11:AI18"/>
    <mergeCell ref="AJ11:AJ18"/>
    <mergeCell ref="AK11:AK18"/>
    <mergeCell ref="AQ11:AR11"/>
    <mergeCell ref="AQ12:AR12"/>
    <mergeCell ref="AQ15:AR15"/>
    <mergeCell ref="AQ16:AR16"/>
    <mergeCell ref="AQ17:AR17"/>
    <mergeCell ref="AT17:AV17"/>
    <mergeCell ref="AQ18:AR18"/>
    <mergeCell ref="AT18:AU18"/>
    <mergeCell ref="A8:I8"/>
    <mergeCell ref="A9:A18"/>
    <mergeCell ref="B9:G10"/>
    <mergeCell ref="H9:I9"/>
    <mergeCell ref="H10:I10"/>
    <mergeCell ref="AQ10:AR10"/>
    <mergeCell ref="Q11:Q18"/>
    <mergeCell ref="R11:R18"/>
    <mergeCell ref="S11:S18"/>
    <mergeCell ref="T11:T18"/>
    <mergeCell ref="B11:I18"/>
    <mergeCell ref="J11:J18"/>
    <mergeCell ref="K11:K18"/>
    <mergeCell ref="L11:L18"/>
    <mergeCell ref="M11:M18"/>
    <mergeCell ref="N11:N18"/>
    <mergeCell ref="A6:I6"/>
    <mergeCell ref="L6:N6"/>
    <mergeCell ref="S6:U6"/>
    <mergeCell ref="Z6:AB6"/>
    <mergeCell ref="AG6:AI6"/>
    <mergeCell ref="AN6:AO6"/>
    <mergeCell ref="AS6:AT6"/>
    <mergeCell ref="A7:I7"/>
    <mergeCell ref="AM7:AV7"/>
    <mergeCell ref="Y1:AB1"/>
    <mergeCell ref="B2:D2"/>
    <mergeCell ref="F2:Q2"/>
    <mergeCell ref="R2:S2"/>
    <mergeCell ref="AE2:AG2"/>
    <mergeCell ref="A1:Q1"/>
    <mergeCell ref="AK2:AM2"/>
    <mergeCell ref="AO2:AV2"/>
    <mergeCell ref="B3:D3"/>
    <mergeCell ref="F3:Q3"/>
    <mergeCell ref="AK3:AM3"/>
  </mergeCells>
  <phoneticPr fontId="9"/>
  <conditionalFormatting sqref="J7:AK7">
    <cfRule type="containsText" dxfId="5" priority="5" stopIfTrue="1" operator="containsText" text="日">
      <formula>NOT(ISERROR(SEARCH("日",J7)))</formula>
    </cfRule>
    <cfRule type="containsText" dxfId="4" priority="6" stopIfTrue="1" operator="containsText" text="土">
      <formula>NOT(ISERROR(SEARCH("土",J7)))</formula>
    </cfRule>
  </conditionalFormatting>
  <conditionalFormatting sqref="J21:AK21">
    <cfRule type="containsText" dxfId="3" priority="3" stopIfTrue="1" operator="containsText" text="日">
      <formula>NOT(ISERROR(SEARCH("日",J21)))</formula>
    </cfRule>
    <cfRule type="containsText" dxfId="2" priority="4" stopIfTrue="1" operator="containsText" text="土">
      <formula>NOT(ISERROR(SEARCH("土",J21)))</formula>
    </cfRule>
  </conditionalFormatting>
  <conditionalFormatting sqref="J35:AK35">
    <cfRule type="containsText" dxfId="1" priority="1" stopIfTrue="1" operator="containsText" text="日">
      <formula>NOT(ISERROR(SEARCH("日",J35)))</formula>
    </cfRule>
    <cfRule type="containsText" dxfId="0" priority="2" stopIfTrue="1" operator="containsText" text="土">
      <formula>NOT(ISERROR(SEARCH("土",J35)))</formula>
    </cfRule>
  </conditionalFormatting>
  <dataValidations count="3">
    <dataValidation type="list" allowBlank="1" showInputMessage="1" showErrorMessage="1" sqref="J9:AK10 J37:AK38 J23:AK24" xr:uid="{00000000-0002-0000-0700-000000000000}">
      <formula1>$BC$1:$BC$6</formula1>
    </dataValidation>
    <dataValidation type="list" allowBlank="1" showInputMessage="1" showErrorMessage="1" sqref="J7 J35 J21" xr:uid="{00000000-0002-0000-0700-000001000000}">
      <formula1>$BB$1:$BB$9</formula1>
    </dataValidation>
    <dataValidation type="list" allowBlank="1" showInputMessage="1" showErrorMessage="1" sqref="A1:Q1" xr:uid="{78B61BC3-1E7F-4709-87F4-617928B3236D}">
      <formula1>"休日取得計画書,休日取得実績書"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40"/>
  <sheetViews>
    <sheetView workbookViewId="0">
      <selection activeCell="AP6" sqref="AP6"/>
    </sheetView>
  </sheetViews>
  <sheetFormatPr defaultRowHeight="13.2" x14ac:dyDescent="0.2"/>
  <cols>
    <col min="1" max="56" width="2.88671875" style="63" customWidth="1"/>
    <col min="57" max="16384" width="8.88671875" style="63"/>
  </cols>
  <sheetData>
    <row r="1" spans="1:48" ht="26.25" customHeight="1" thickTop="1" thickBot="1" x14ac:dyDescent="0.25">
      <c r="A1" s="145" t="s">
        <v>142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AR1" s="266" t="s">
        <v>75</v>
      </c>
      <c r="AS1" s="267"/>
      <c r="AT1" s="267"/>
      <c r="AU1" s="268"/>
    </row>
    <row r="2" spans="1:48" ht="18.75" customHeight="1" thickTop="1" x14ac:dyDescent="0.2">
      <c r="A2" s="1"/>
      <c r="B2" s="259" t="s">
        <v>5</v>
      </c>
      <c r="C2" s="259"/>
      <c r="D2" s="259"/>
      <c r="E2" s="63" t="s">
        <v>6</v>
      </c>
      <c r="F2" s="63" t="s">
        <v>136</v>
      </c>
      <c r="T2" s="143" t="s">
        <v>4</v>
      </c>
      <c r="U2" s="143"/>
      <c r="V2" s="63" t="s">
        <v>6</v>
      </c>
      <c r="W2" s="63" t="s">
        <v>138</v>
      </c>
      <c r="AF2" s="66" t="s">
        <v>71</v>
      </c>
      <c r="AG2" s="63" t="s">
        <v>6</v>
      </c>
      <c r="AH2" s="63" t="s">
        <v>139</v>
      </c>
    </row>
    <row r="3" spans="1:48" ht="18.75" customHeight="1" x14ac:dyDescent="0.2">
      <c r="B3" s="261" t="s">
        <v>7</v>
      </c>
      <c r="C3" s="261"/>
      <c r="D3" s="261"/>
      <c r="E3" s="63" t="s">
        <v>6</v>
      </c>
      <c r="F3" s="63" t="s">
        <v>137</v>
      </c>
      <c r="AF3" s="66" t="s">
        <v>69</v>
      </c>
      <c r="AG3" s="63" t="s">
        <v>6</v>
      </c>
      <c r="AH3" s="63" t="s">
        <v>140</v>
      </c>
    </row>
    <row r="5" spans="1:48" x14ac:dyDescent="0.2">
      <c r="B5" s="43" t="s">
        <v>8</v>
      </c>
      <c r="C5" s="255">
        <v>1</v>
      </c>
      <c r="D5" s="255"/>
      <c r="E5" s="43" t="s">
        <v>9</v>
      </c>
      <c r="F5" s="43" t="s">
        <v>22</v>
      </c>
      <c r="G5" s="43" t="s">
        <v>8</v>
      </c>
      <c r="H5" s="255">
        <v>4</v>
      </c>
      <c r="I5" s="255"/>
      <c r="J5" s="43" t="s">
        <v>9</v>
      </c>
      <c r="N5" s="43" t="s">
        <v>8</v>
      </c>
      <c r="O5" s="262">
        <v>25</v>
      </c>
      <c r="P5" s="262"/>
      <c r="Q5" s="43" t="s">
        <v>9</v>
      </c>
      <c r="R5" s="43" t="s">
        <v>22</v>
      </c>
      <c r="S5" s="43" t="s">
        <v>8</v>
      </c>
      <c r="T5" s="255">
        <v>28</v>
      </c>
      <c r="U5" s="255"/>
      <c r="V5" s="43" t="s">
        <v>9</v>
      </c>
      <c r="Y5" s="43" t="s">
        <v>8</v>
      </c>
      <c r="Z5" s="255">
        <v>49</v>
      </c>
      <c r="AA5" s="255"/>
      <c r="AB5" s="43" t="s">
        <v>9</v>
      </c>
      <c r="AC5" s="43" t="s">
        <v>22</v>
      </c>
      <c r="AD5" s="43" t="s">
        <v>8</v>
      </c>
      <c r="AE5" s="255">
        <v>52</v>
      </c>
      <c r="AF5" s="255"/>
      <c r="AG5" s="43" t="s">
        <v>9</v>
      </c>
      <c r="AJ5" s="43" t="s">
        <v>126</v>
      </c>
      <c r="AK5" s="42"/>
      <c r="AL5" s="42"/>
      <c r="AM5" s="43"/>
      <c r="AN5" s="43"/>
      <c r="AO5" s="43"/>
      <c r="AP5" s="43"/>
      <c r="AQ5" s="44"/>
      <c r="AR5" s="44"/>
    </row>
    <row r="6" spans="1:48" x14ac:dyDescent="0.2">
      <c r="B6" s="11" t="s">
        <v>64</v>
      </c>
      <c r="C6" s="12"/>
      <c r="D6" s="12"/>
      <c r="E6" s="13"/>
      <c r="F6" s="151">
        <v>8</v>
      </c>
      <c r="G6" s="152"/>
      <c r="H6" s="14" t="s">
        <v>0</v>
      </c>
      <c r="I6" s="67"/>
      <c r="J6" s="67"/>
      <c r="K6" s="67"/>
      <c r="L6" s="67"/>
      <c r="N6" s="11" t="s">
        <v>64</v>
      </c>
      <c r="O6" s="12"/>
      <c r="P6" s="12"/>
      <c r="Q6" s="13"/>
      <c r="R6" s="151" t="e">
        <v>#REF!</v>
      </c>
      <c r="S6" s="152"/>
      <c r="T6" s="14" t="s">
        <v>0</v>
      </c>
      <c r="U6" s="67"/>
      <c r="V6" s="67"/>
      <c r="W6" s="67"/>
      <c r="Y6" s="11" t="s">
        <v>64</v>
      </c>
      <c r="Z6" s="12"/>
      <c r="AA6" s="12"/>
      <c r="AB6" s="13"/>
      <c r="AC6" s="151" t="e">
        <v>#REF!</v>
      </c>
      <c r="AD6" s="152"/>
      <c r="AE6" s="14" t="s">
        <v>0</v>
      </c>
      <c r="AF6" s="67"/>
      <c r="AG6" s="67"/>
      <c r="AH6" s="67"/>
      <c r="AJ6" s="11" t="s">
        <v>64</v>
      </c>
      <c r="AK6" s="12"/>
      <c r="AL6" s="12"/>
      <c r="AM6" s="13"/>
      <c r="AN6" s="151">
        <f>F6+F12+F18</f>
        <v>15</v>
      </c>
      <c r="AO6" s="152"/>
      <c r="AP6" s="14" t="s">
        <v>0</v>
      </c>
      <c r="AQ6" s="67"/>
      <c r="AR6" s="67"/>
      <c r="AS6" s="67"/>
    </row>
    <row r="7" spans="1:48" ht="13.8" thickBot="1" x14ac:dyDescent="0.25">
      <c r="B7" s="23" t="s">
        <v>65</v>
      </c>
      <c r="C7" s="24"/>
      <c r="D7" s="24"/>
      <c r="E7" s="25"/>
      <c r="F7" s="208">
        <v>0</v>
      </c>
      <c r="G7" s="209"/>
      <c r="H7" s="26" t="s">
        <v>0</v>
      </c>
      <c r="I7" s="67"/>
      <c r="J7" s="67"/>
      <c r="K7" s="67"/>
      <c r="N7" s="23" t="s">
        <v>65</v>
      </c>
      <c r="O7" s="24"/>
      <c r="P7" s="24"/>
      <c r="Q7" s="25"/>
      <c r="R7" s="253" t="e">
        <v>#REF!</v>
      </c>
      <c r="S7" s="254"/>
      <c r="T7" s="26" t="s">
        <v>0</v>
      </c>
      <c r="U7" s="67"/>
      <c r="V7" s="67"/>
      <c r="W7" s="67"/>
      <c r="Y7" s="23" t="s">
        <v>65</v>
      </c>
      <c r="Z7" s="24"/>
      <c r="AA7" s="24"/>
      <c r="AB7" s="25"/>
      <c r="AC7" s="253" t="e">
        <v>#REF!</v>
      </c>
      <c r="AD7" s="254"/>
      <c r="AE7" s="26" t="s">
        <v>0</v>
      </c>
      <c r="AF7" s="67"/>
      <c r="AG7" s="67"/>
      <c r="AH7" s="67"/>
      <c r="AJ7" s="23" t="s">
        <v>65</v>
      </c>
      <c r="AK7" s="24"/>
      <c r="AL7" s="24"/>
      <c r="AM7" s="25"/>
      <c r="AN7" s="151">
        <f>F7+F13+F19</f>
        <v>3</v>
      </c>
      <c r="AO7" s="152"/>
      <c r="AP7" s="26" t="s">
        <v>0</v>
      </c>
      <c r="AQ7" s="67"/>
      <c r="AR7" s="67"/>
      <c r="AS7" s="67"/>
    </row>
    <row r="8" spans="1:48" ht="13.8" thickTop="1" x14ac:dyDescent="0.2">
      <c r="B8" s="27" t="s">
        <v>16</v>
      </c>
      <c r="C8" s="28"/>
      <c r="D8" s="28"/>
      <c r="E8" s="29"/>
      <c r="F8" s="212">
        <v>8</v>
      </c>
      <c r="G8" s="213"/>
      <c r="H8" s="30" t="s">
        <v>10</v>
      </c>
      <c r="I8" s="214" t="s">
        <v>102</v>
      </c>
      <c r="J8" s="215"/>
      <c r="K8" s="216"/>
      <c r="N8" s="27" t="s">
        <v>16</v>
      </c>
      <c r="O8" s="28"/>
      <c r="P8" s="28"/>
      <c r="Q8" s="29"/>
      <c r="R8" s="212" t="e">
        <v>#REF!</v>
      </c>
      <c r="S8" s="213"/>
      <c r="T8" s="30" t="s">
        <v>10</v>
      </c>
      <c r="U8" s="214" t="s">
        <v>102</v>
      </c>
      <c r="V8" s="215"/>
      <c r="W8" s="216"/>
      <c r="Y8" s="27" t="s">
        <v>16</v>
      </c>
      <c r="Z8" s="28"/>
      <c r="AA8" s="28"/>
      <c r="AB8" s="29"/>
      <c r="AC8" s="212" t="e">
        <v>#REF!</v>
      </c>
      <c r="AD8" s="213"/>
      <c r="AE8" s="30" t="s">
        <v>10</v>
      </c>
      <c r="AF8" s="214" t="s">
        <v>102</v>
      </c>
      <c r="AG8" s="215"/>
      <c r="AH8" s="216"/>
      <c r="AJ8" s="27" t="s">
        <v>16</v>
      </c>
      <c r="AK8" s="28"/>
      <c r="AL8" s="28"/>
      <c r="AM8" s="29"/>
      <c r="AN8" s="212">
        <f>SUM(AN6:AO7)</f>
        <v>18</v>
      </c>
      <c r="AO8" s="213"/>
      <c r="AP8" s="30" t="s">
        <v>10</v>
      </c>
      <c r="AQ8" s="214" t="s">
        <v>102</v>
      </c>
      <c r="AR8" s="215"/>
      <c r="AS8" s="216"/>
    </row>
    <row r="9" spans="1:48" ht="13.8" thickBot="1" x14ac:dyDescent="0.25">
      <c r="B9" s="32" t="s">
        <v>15</v>
      </c>
      <c r="C9" s="33"/>
      <c r="D9" s="33"/>
      <c r="E9" s="34"/>
      <c r="F9" s="208">
        <v>28</v>
      </c>
      <c r="G9" s="209"/>
      <c r="H9" s="35" t="s">
        <v>10</v>
      </c>
      <c r="I9" s="203">
        <f>(F8/F9)*100</f>
        <v>28.571428571428569</v>
      </c>
      <c r="J9" s="204"/>
      <c r="K9" s="76" t="s">
        <v>104</v>
      </c>
      <c r="N9" s="32" t="s">
        <v>15</v>
      </c>
      <c r="O9" s="33"/>
      <c r="P9" s="33"/>
      <c r="Q9" s="34"/>
      <c r="R9" s="208" t="e">
        <v>#REF!</v>
      </c>
      <c r="S9" s="209"/>
      <c r="T9" s="35" t="s">
        <v>10</v>
      </c>
      <c r="U9" s="203" t="e">
        <f>(R8/R9)*100</f>
        <v>#REF!</v>
      </c>
      <c r="V9" s="204"/>
      <c r="W9" s="76" t="s">
        <v>104</v>
      </c>
      <c r="Y9" s="32" t="s">
        <v>15</v>
      </c>
      <c r="Z9" s="33"/>
      <c r="AA9" s="33"/>
      <c r="AB9" s="34"/>
      <c r="AC9" s="208" t="e">
        <v>#REF!</v>
      </c>
      <c r="AD9" s="209"/>
      <c r="AE9" s="35" t="s">
        <v>10</v>
      </c>
      <c r="AF9" s="203" t="e">
        <f>(AC8/AC9)*100</f>
        <v>#REF!</v>
      </c>
      <c r="AG9" s="204"/>
      <c r="AH9" s="76" t="s">
        <v>104</v>
      </c>
      <c r="AJ9" s="32" t="s">
        <v>15</v>
      </c>
      <c r="AK9" s="33"/>
      <c r="AL9" s="33"/>
      <c r="AM9" s="34"/>
      <c r="AN9" s="208">
        <f>F9+F15+F21</f>
        <v>63</v>
      </c>
      <c r="AO9" s="209"/>
      <c r="AP9" s="35" t="s">
        <v>10</v>
      </c>
      <c r="AQ9" s="203">
        <f>(AN8/AN9)*100</f>
        <v>28.571428571428569</v>
      </c>
      <c r="AR9" s="204"/>
      <c r="AS9" s="76" t="s">
        <v>104</v>
      </c>
    </row>
    <row r="10" spans="1:48" ht="13.8" thickTop="1" x14ac:dyDescent="0.2">
      <c r="B10" s="72"/>
      <c r="N10" s="72"/>
      <c r="Y10" s="72"/>
      <c r="AJ10" s="72"/>
    </row>
    <row r="11" spans="1:48" x14ac:dyDescent="0.2">
      <c r="B11" s="43" t="s">
        <v>8</v>
      </c>
      <c r="C11" s="255">
        <v>5</v>
      </c>
      <c r="D11" s="255"/>
      <c r="E11" s="43" t="s">
        <v>9</v>
      </c>
      <c r="F11" s="43" t="s">
        <v>22</v>
      </c>
      <c r="G11" s="43" t="s">
        <v>8</v>
      </c>
      <c r="H11" s="255">
        <v>8</v>
      </c>
      <c r="I11" s="255"/>
      <c r="J11" s="43" t="s">
        <v>9</v>
      </c>
      <c r="N11" s="43" t="s">
        <v>8</v>
      </c>
      <c r="O11" s="262">
        <v>29</v>
      </c>
      <c r="P11" s="262"/>
      <c r="Q11" s="43" t="s">
        <v>9</v>
      </c>
      <c r="R11" s="43" t="s">
        <v>22</v>
      </c>
      <c r="S11" s="43" t="s">
        <v>8</v>
      </c>
      <c r="T11" s="255">
        <v>32</v>
      </c>
      <c r="U11" s="255"/>
      <c r="V11" s="43" t="s">
        <v>9</v>
      </c>
      <c r="Y11" s="43" t="s">
        <v>8</v>
      </c>
      <c r="Z11" s="255">
        <v>53</v>
      </c>
      <c r="AA11" s="255"/>
      <c r="AB11" s="43" t="s">
        <v>9</v>
      </c>
      <c r="AC11" s="43" t="s">
        <v>22</v>
      </c>
      <c r="AD11" s="43" t="s">
        <v>8</v>
      </c>
      <c r="AE11" s="255">
        <v>56</v>
      </c>
      <c r="AF11" s="255"/>
      <c r="AG11" s="43" t="s">
        <v>9</v>
      </c>
      <c r="AJ11" s="6"/>
      <c r="AK11" s="6" t="s">
        <v>127</v>
      </c>
      <c r="AR11" s="67"/>
      <c r="AS11" s="67"/>
      <c r="AT11" s="67"/>
      <c r="AU11" s="67"/>
      <c r="AV11" s="67"/>
    </row>
    <row r="12" spans="1:48" x14ac:dyDescent="0.2">
      <c r="B12" s="11" t="s">
        <v>64</v>
      </c>
      <c r="C12" s="12"/>
      <c r="D12" s="12"/>
      <c r="E12" s="13"/>
      <c r="F12" s="151">
        <v>5</v>
      </c>
      <c r="G12" s="152"/>
      <c r="H12" s="14" t="s">
        <v>0</v>
      </c>
      <c r="I12" s="67"/>
      <c r="J12" s="67"/>
      <c r="K12" s="67"/>
      <c r="N12" s="11" t="s">
        <v>64</v>
      </c>
      <c r="O12" s="12"/>
      <c r="P12" s="12"/>
      <c r="Q12" s="13"/>
      <c r="R12" s="151" t="e">
        <v>#REF!</v>
      </c>
      <c r="S12" s="152"/>
      <c r="T12" s="14" t="s">
        <v>0</v>
      </c>
      <c r="U12" s="67"/>
      <c r="V12" s="67"/>
      <c r="W12" s="67"/>
      <c r="Y12" s="11" t="s">
        <v>64</v>
      </c>
      <c r="Z12" s="12"/>
      <c r="AA12" s="12"/>
      <c r="AB12" s="13"/>
      <c r="AC12" s="151" t="e">
        <v>#REF!</v>
      </c>
      <c r="AD12" s="152"/>
      <c r="AE12" s="14" t="s">
        <v>0</v>
      </c>
      <c r="AF12" s="67"/>
      <c r="AG12" s="67"/>
      <c r="AH12" s="67"/>
      <c r="AJ12" s="21"/>
      <c r="AK12" s="6" t="s">
        <v>128</v>
      </c>
      <c r="AN12" s="6" t="s">
        <v>129</v>
      </c>
      <c r="AR12" s="67"/>
      <c r="AS12" s="67"/>
      <c r="AT12" s="67"/>
      <c r="AU12" s="5"/>
      <c r="AV12" s="5"/>
    </row>
    <row r="13" spans="1:48" ht="13.8" thickBot="1" x14ac:dyDescent="0.25">
      <c r="B13" s="23" t="s">
        <v>65</v>
      </c>
      <c r="C13" s="24"/>
      <c r="D13" s="24"/>
      <c r="E13" s="25"/>
      <c r="F13" s="151">
        <v>3</v>
      </c>
      <c r="G13" s="152"/>
      <c r="H13" s="26" t="s">
        <v>0</v>
      </c>
      <c r="I13" s="67"/>
      <c r="J13" s="67"/>
      <c r="K13" s="67"/>
      <c r="N13" s="23" t="s">
        <v>65</v>
      </c>
      <c r="O13" s="24"/>
      <c r="P13" s="24"/>
      <c r="Q13" s="25"/>
      <c r="R13" s="253" t="e">
        <v>#REF!</v>
      </c>
      <c r="S13" s="254"/>
      <c r="T13" s="26" t="s">
        <v>0</v>
      </c>
      <c r="U13" s="67"/>
      <c r="V13" s="67"/>
      <c r="W13" s="67"/>
      <c r="Y13" s="23" t="s">
        <v>65</v>
      </c>
      <c r="Z13" s="24"/>
      <c r="AA13" s="24"/>
      <c r="AB13" s="25"/>
      <c r="AC13" s="253" t="e">
        <v>#REF!</v>
      </c>
      <c r="AD13" s="254"/>
      <c r="AE13" s="26" t="s">
        <v>0</v>
      </c>
      <c r="AF13" s="67"/>
      <c r="AG13" s="67"/>
      <c r="AH13" s="67"/>
      <c r="AJ13" s="21"/>
      <c r="AK13" s="63" t="s">
        <v>130</v>
      </c>
      <c r="AU13" s="5"/>
      <c r="AV13" s="5"/>
    </row>
    <row r="14" spans="1:48" ht="13.8" thickTop="1" x14ac:dyDescent="0.2">
      <c r="B14" s="27" t="s">
        <v>16</v>
      </c>
      <c r="C14" s="28"/>
      <c r="D14" s="28"/>
      <c r="E14" s="29"/>
      <c r="F14" s="212">
        <v>8</v>
      </c>
      <c r="G14" s="213"/>
      <c r="H14" s="30" t="s">
        <v>10</v>
      </c>
      <c r="I14" s="214" t="s">
        <v>102</v>
      </c>
      <c r="J14" s="215"/>
      <c r="K14" s="216"/>
      <c r="N14" s="27" t="s">
        <v>16</v>
      </c>
      <c r="O14" s="28"/>
      <c r="P14" s="28"/>
      <c r="Q14" s="29"/>
      <c r="R14" s="212" t="e">
        <v>#REF!</v>
      </c>
      <c r="S14" s="213"/>
      <c r="T14" s="30" t="s">
        <v>10</v>
      </c>
      <c r="U14" s="214" t="s">
        <v>102</v>
      </c>
      <c r="V14" s="215"/>
      <c r="W14" s="216"/>
      <c r="Y14" s="27" t="s">
        <v>16</v>
      </c>
      <c r="Z14" s="28"/>
      <c r="AA14" s="28"/>
      <c r="AB14" s="29"/>
      <c r="AC14" s="212" t="e">
        <v>#REF!</v>
      </c>
      <c r="AD14" s="213"/>
      <c r="AE14" s="30" t="s">
        <v>10</v>
      </c>
      <c r="AF14" s="214" t="s">
        <v>102</v>
      </c>
      <c r="AG14" s="215"/>
      <c r="AH14" s="216"/>
      <c r="AJ14" s="6"/>
    </row>
    <row r="15" spans="1:48" ht="13.8" thickBot="1" x14ac:dyDescent="0.25">
      <c r="B15" s="32" t="s">
        <v>15</v>
      </c>
      <c r="C15" s="33"/>
      <c r="D15" s="33"/>
      <c r="E15" s="34"/>
      <c r="F15" s="208">
        <v>28</v>
      </c>
      <c r="G15" s="209"/>
      <c r="H15" s="35" t="s">
        <v>10</v>
      </c>
      <c r="I15" s="203">
        <f>(F14/F15)*100</f>
        <v>28.571428571428569</v>
      </c>
      <c r="J15" s="204"/>
      <c r="K15" s="76" t="s">
        <v>104</v>
      </c>
      <c r="N15" s="32" t="s">
        <v>15</v>
      </c>
      <c r="O15" s="33"/>
      <c r="P15" s="33"/>
      <c r="Q15" s="34"/>
      <c r="R15" s="208" t="e">
        <v>#REF!</v>
      </c>
      <c r="S15" s="209"/>
      <c r="T15" s="35" t="s">
        <v>10</v>
      </c>
      <c r="U15" s="203" t="e">
        <f>(R14/R15)*100</f>
        <v>#REF!</v>
      </c>
      <c r="V15" s="204"/>
      <c r="W15" s="76" t="s">
        <v>104</v>
      </c>
      <c r="Y15" s="32" t="s">
        <v>15</v>
      </c>
      <c r="Z15" s="33"/>
      <c r="AA15" s="33"/>
      <c r="AB15" s="34"/>
      <c r="AC15" s="208" t="e">
        <v>#REF!</v>
      </c>
      <c r="AD15" s="209"/>
      <c r="AE15" s="35" t="s">
        <v>10</v>
      </c>
      <c r="AF15" s="203" t="e">
        <f>(AC14/AC15)*100</f>
        <v>#REF!</v>
      </c>
      <c r="AG15" s="204"/>
      <c r="AH15" s="76" t="s">
        <v>104</v>
      </c>
      <c r="AJ15" s="6"/>
      <c r="AK15" s="6" t="s">
        <v>131</v>
      </c>
      <c r="AR15" s="67"/>
      <c r="AS15" s="5"/>
      <c r="AT15" s="5"/>
      <c r="AU15" s="67"/>
      <c r="AV15" s="67"/>
    </row>
    <row r="16" spans="1:48" ht="13.8" thickTop="1" x14ac:dyDescent="0.2">
      <c r="AJ16" s="6"/>
      <c r="AK16" s="5" t="s">
        <v>128</v>
      </c>
      <c r="AL16" s="5"/>
      <c r="AM16" s="5"/>
      <c r="AN16" s="5" t="s">
        <v>129</v>
      </c>
      <c r="AO16" s="5"/>
      <c r="AP16" s="5"/>
      <c r="AQ16" s="5"/>
      <c r="AR16" s="5"/>
      <c r="AS16" s="5"/>
      <c r="AT16" s="5"/>
      <c r="AU16" s="67"/>
      <c r="AV16" s="67"/>
    </row>
    <row r="17" spans="2:48" x14ac:dyDescent="0.2">
      <c r="B17" s="43" t="s">
        <v>8</v>
      </c>
      <c r="C17" s="255">
        <v>9</v>
      </c>
      <c r="D17" s="255"/>
      <c r="E17" s="43" t="s">
        <v>9</v>
      </c>
      <c r="F17" s="43" t="s">
        <v>22</v>
      </c>
      <c r="G17" s="43" t="s">
        <v>8</v>
      </c>
      <c r="H17" s="255">
        <v>12</v>
      </c>
      <c r="I17" s="255"/>
      <c r="J17" s="43" t="s">
        <v>9</v>
      </c>
      <c r="N17" s="43" t="s">
        <v>8</v>
      </c>
      <c r="O17" s="262">
        <v>33</v>
      </c>
      <c r="P17" s="262"/>
      <c r="Q17" s="43" t="s">
        <v>9</v>
      </c>
      <c r="R17" s="43" t="s">
        <v>22</v>
      </c>
      <c r="S17" s="43" t="s">
        <v>8</v>
      </c>
      <c r="T17" s="255">
        <v>36</v>
      </c>
      <c r="U17" s="255"/>
      <c r="V17" s="43" t="s">
        <v>9</v>
      </c>
      <c r="Y17" s="43" t="s">
        <v>8</v>
      </c>
      <c r="Z17" s="255">
        <v>57</v>
      </c>
      <c r="AA17" s="255"/>
      <c r="AB17" s="43" t="s">
        <v>9</v>
      </c>
      <c r="AC17" s="43" t="s">
        <v>22</v>
      </c>
      <c r="AD17" s="43" t="s">
        <v>8</v>
      </c>
      <c r="AE17" s="255">
        <v>60</v>
      </c>
      <c r="AF17" s="255"/>
      <c r="AG17" s="43" t="s">
        <v>9</v>
      </c>
      <c r="AJ17" s="6"/>
      <c r="AK17" s="63" t="s">
        <v>130</v>
      </c>
    </row>
    <row r="18" spans="2:48" x14ac:dyDescent="0.2">
      <c r="B18" s="11" t="s">
        <v>64</v>
      </c>
      <c r="C18" s="12"/>
      <c r="D18" s="12"/>
      <c r="E18" s="13"/>
      <c r="F18" s="151">
        <v>2</v>
      </c>
      <c r="G18" s="152"/>
      <c r="H18" s="14" t="s">
        <v>0</v>
      </c>
      <c r="I18" s="67"/>
      <c r="J18" s="67"/>
      <c r="K18" s="67"/>
      <c r="N18" s="11" t="s">
        <v>64</v>
      </c>
      <c r="O18" s="12"/>
      <c r="P18" s="12"/>
      <c r="Q18" s="13"/>
      <c r="R18" s="151" t="e">
        <v>#REF!</v>
      </c>
      <c r="S18" s="152"/>
      <c r="T18" s="14" t="s">
        <v>0</v>
      </c>
      <c r="U18" s="67"/>
      <c r="V18" s="67"/>
      <c r="W18" s="67"/>
      <c r="Y18" s="11" t="s">
        <v>64</v>
      </c>
      <c r="Z18" s="12"/>
      <c r="AA18" s="12"/>
      <c r="AB18" s="13"/>
      <c r="AC18" s="151" t="e">
        <v>#REF!</v>
      </c>
      <c r="AD18" s="152"/>
      <c r="AE18" s="14" t="s">
        <v>0</v>
      </c>
      <c r="AF18" s="67"/>
      <c r="AG18" s="67"/>
      <c r="AH18" s="67"/>
      <c r="AJ18" s="21"/>
      <c r="AK18" s="67" t="s">
        <v>128</v>
      </c>
      <c r="AL18" s="67"/>
      <c r="AM18" s="67"/>
      <c r="AN18" s="67" t="s">
        <v>132</v>
      </c>
      <c r="AO18" s="67"/>
      <c r="AP18" s="67"/>
      <c r="AQ18" s="67"/>
      <c r="AR18" s="67"/>
      <c r="AS18" s="67"/>
      <c r="AT18" s="67"/>
      <c r="AU18" s="67"/>
      <c r="AV18" s="67"/>
    </row>
    <row r="19" spans="2:48" ht="13.8" thickBot="1" x14ac:dyDescent="0.25">
      <c r="B19" s="23" t="s">
        <v>65</v>
      </c>
      <c r="C19" s="24"/>
      <c r="D19" s="24"/>
      <c r="E19" s="25"/>
      <c r="F19" s="208">
        <v>0</v>
      </c>
      <c r="G19" s="209"/>
      <c r="H19" s="26" t="s">
        <v>0</v>
      </c>
      <c r="I19" s="67"/>
      <c r="J19" s="67"/>
      <c r="K19" s="67"/>
      <c r="N19" s="23" t="s">
        <v>65</v>
      </c>
      <c r="O19" s="24"/>
      <c r="P19" s="24"/>
      <c r="Q19" s="25"/>
      <c r="R19" s="253" t="e">
        <v>#REF!</v>
      </c>
      <c r="S19" s="254"/>
      <c r="T19" s="26" t="s">
        <v>0</v>
      </c>
      <c r="U19" s="67"/>
      <c r="V19" s="67"/>
      <c r="W19" s="67"/>
      <c r="Y19" s="23" t="s">
        <v>65</v>
      </c>
      <c r="Z19" s="24"/>
      <c r="AA19" s="24"/>
      <c r="AB19" s="25"/>
      <c r="AC19" s="253" t="e">
        <v>#REF!</v>
      </c>
      <c r="AD19" s="254"/>
      <c r="AE19" s="26" t="s">
        <v>0</v>
      </c>
      <c r="AF19" s="67"/>
      <c r="AG19" s="67"/>
      <c r="AH19" s="67"/>
      <c r="AJ19" s="21"/>
      <c r="AK19" s="63" t="s">
        <v>133</v>
      </c>
    </row>
    <row r="20" spans="2:48" ht="13.8" thickTop="1" x14ac:dyDescent="0.2">
      <c r="B20" s="27" t="s">
        <v>16</v>
      </c>
      <c r="C20" s="28"/>
      <c r="D20" s="28"/>
      <c r="E20" s="29"/>
      <c r="F20" s="212">
        <v>2</v>
      </c>
      <c r="G20" s="213"/>
      <c r="H20" s="30" t="s">
        <v>10</v>
      </c>
      <c r="I20" s="214" t="s">
        <v>102</v>
      </c>
      <c r="J20" s="215"/>
      <c r="K20" s="216"/>
      <c r="N20" s="27" t="s">
        <v>16</v>
      </c>
      <c r="O20" s="28"/>
      <c r="P20" s="28"/>
      <c r="Q20" s="29"/>
      <c r="R20" s="212" t="e">
        <v>#REF!</v>
      </c>
      <c r="S20" s="213"/>
      <c r="T20" s="30" t="s">
        <v>10</v>
      </c>
      <c r="U20" s="214" t="s">
        <v>102</v>
      </c>
      <c r="V20" s="215"/>
      <c r="W20" s="216"/>
      <c r="Y20" s="27" t="s">
        <v>16</v>
      </c>
      <c r="Z20" s="28"/>
      <c r="AA20" s="28"/>
      <c r="AB20" s="29"/>
      <c r="AC20" s="212" t="e">
        <v>#REF!</v>
      </c>
      <c r="AD20" s="213"/>
      <c r="AE20" s="30" t="s">
        <v>10</v>
      </c>
      <c r="AF20" s="214" t="s">
        <v>102</v>
      </c>
      <c r="AG20" s="215"/>
      <c r="AH20" s="216"/>
      <c r="AJ20" s="6"/>
      <c r="AK20" s="6" t="s">
        <v>128</v>
      </c>
      <c r="AL20" s="67"/>
      <c r="AM20" s="67"/>
      <c r="AN20" s="6" t="s">
        <v>134</v>
      </c>
      <c r="AT20" s="67"/>
      <c r="AU20" s="67"/>
      <c r="AV20" s="67"/>
    </row>
    <row r="21" spans="2:48" ht="13.8" thickBot="1" x14ac:dyDescent="0.25">
      <c r="B21" s="32" t="s">
        <v>15</v>
      </c>
      <c r="C21" s="33"/>
      <c r="D21" s="33"/>
      <c r="E21" s="34"/>
      <c r="F21" s="208">
        <v>7</v>
      </c>
      <c r="G21" s="209"/>
      <c r="H21" s="35" t="s">
        <v>10</v>
      </c>
      <c r="I21" s="203">
        <f>(F20/F21)*100</f>
        <v>28.571428571428569</v>
      </c>
      <c r="J21" s="204"/>
      <c r="K21" s="76" t="s">
        <v>104</v>
      </c>
      <c r="N21" s="32" t="s">
        <v>15</v>
      </c>
      <c r="O21" s="33"/>
      <c r="P21" s="33"/>
      <c r="Q21" s="34"/>
      <c r="R21" s="208" t="e">
        <v>#REF!</v>
      </c>
      <c r="S21" s="209"/>
      <c r="T21" s="35" t="s">
        <v>10</v>
      </c>
      <c r="U21" s="203" t="e">
        <f>(R20/R21)*100</f>
        <v>#REF!</v>
      </c>
      <c r="V21" s="204"/>
      <c r="W21" s="76" t="s">
        <v>104</v>
      </c>
      <c r="Y21" s="32" t="s">
        <v>15</v>
      </c>
      <c r="Z21" s="33"/>
      <c r="AA21" s="33"/>
      <c r="AB21" s="34"/>
      <c r="AC21" s="208" t="e">
        <v>#REF!</v>
      </c>
      <c r="AD21" s="209"/>
      <c r="AE21" s="35" t="s">
        <v>10</v>
      </c>
      <c r="AF21" s="203" t="e">
        <f>(AC20/AC21)*100</f>
        <v>#REF!</v>
      </c>
      <c r="AG21" s="204"/>
      <c r="AH21" s="76" t="s">
        <v>104</v>
      </c>
      <c r="AJ21" s="6"/>
      <c r="AK21" s="63" t="s">
        <v>135</v>
      </c>
      <c r="AQ21" s="58"/>
      <c r="AR21" s="58"/>
      <c r="AS21" s="41"/>
      <c r="AT21" s="6"/>
      <c r="AU21" s="67"/>
    </row>
    <row r="22" spans="2:48" ht="13.8" thickTop="1" x14ac:dyDescent="0.2"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7"/>
    </row>
    <row r="23" spans="2:48" x14ac:dyDescent="0.2">
      <c r="B23" s="43" t="s">
        <v>8</v>
      </c>
      <c r="C23" s="255">
        <v>13</v>
      </c>
      <c r="D23" s="255"/>
      <c r="E23" s="43" t="s">
        <v>9</v>
      </c>
      <c r="F23" s="43" t="s">
        <v>22</v>
      </c>
      <c r="G23" s="43" t="s">
        <v>8</v>
      </c>
      <c r="H23" s="255">
        <v>16</v>
      </c>
      <c r="I23" s="255"/>
      <c r="J23" s="43" t="s">
        <v>9</v>
      </c>
      <c r="N23" s="43" t="s">
        <v>8</v>
      </c>
      <c r="O23" s="262">
        <v>37</v>
      </c>
      <c r="P23" s="262"/>
      <c r="Q23" s="43" t="s">
        <v>9</v>
      </c>
      <c r="R23" s="43" t="s">
        <v>22</v>
      </c>
      <c r="S23" s="43" t="s">
        <v>8</v>
      </c>
      <c r="T23" s="255">
        <v>40</v>
      </c>
      <c r="U23" s="255"/>
      <c r="V23" s="43" t="s">
        <v>9</v>
      </c>
      <c r="Y23" s="43" t="s">
        <v>8</v>
      </c>
      <c r="Z23" s="255">
        <v>61</v>
      </c>
      <c r="AA23" s="255"/>
      <c r="AB23" s="43" t="s">
        <v>9</v>
      </c>
      <c r="AC23" s="43" t="s">
        <v>22</v>
      </c>
      <c r="AD23" s="43" t="s">
        <v>8</v>
      </c>
      <c r="AE23" s="255">
        <v>64</v>
      </c>
      <c r="AF23" s="255"/>
      <c r="AG23" s="43" t="s">
        <v>9</v>
      </c>
      <c r="AJ23" s="6"/>
      <c r="AK23" s="263"/>
      <c r="AL23" s="263"/>
      <c r="AM23" s="6"/>
      <c r="AN23" s="6"/>
      <c r="AO23" s="6"/>
      <c r="AP23" s="263"/>
      <c r="AQ23" s="263"/>
      <c r="AR23" s="6"/>
      <c r="AS23" s="6"/>
      <c r="AT23" s="6"/>
      <c r="AU23" s="67"/>
    </row>
    <row r="24" spans="2:48" x14ac:dyDescent="0.2">
      <c r="B24" s="11" t="s">
        <v>64</v>
      </c>
      <c r="C24" s="12"/>
      <c r="D24" s="12"/>
      <c r="E24" s="13"/>
      <c r="F24" s="151" t="e">
        <v>#REF!</v>
      </c>
      <c r="G24" s="152"/>
      <c r="H24" s="14" t="s">
        <v>0</v>
      </c>
      <c r="I24" s="67"/>
      <c r="J24" s="67"/>
      <c r="K24" s="67"/>
      <c r="N24" s="11" t="s">
        <v>64</v>
      </c>
      <c r="O24" s="12"/>
      <c r="P24" s="12"/>
      <c r="Q24" s="13"/>
      <c r="R24" s="151" t="e">
        <v>#REF!</v>
      </c>
      <c r="S24" s="152"/>
      <c r="T24" s="14" t="s">
        <v>0</v>
      </c>
      <c r="U24" s="67"/>
      <c r="V24" s="67"/>
      <c r="W24" s="67"/>
      <c r="Y24" s="11" t="s">
        <v>64</v>
      </c>
      <c r="Z24" s="12"/>
      <c r="AA24" s="12"/>
      <c r="AB24" s="13"/>
      <c r="AC24" s="151" t="e">
        <v>#REF!</v>
      </c>
      <c r="AD24" s="152"/>
      <c r="AE24" s="14" t="s">
        <v>0</v>
      </c>
      <c r="AF24" s="67"/>
      <c r="AG24" s="67"/>
      <c r="AH24" s="67"/>
      <c r="AJ24" s="21"/>
      <c r="AK24" s="21"/>
      <c r="AL24" s="21"/>
      <c r="AM24" s="21"/>
      <c r="AN24" s="263"/>
      <c r="AO24" s="263"/>
      <c r="AP24" s="3"/>
      <c r="AQ24" s="6"/>
      <c r="AR24" s="6"/>
      <c r="AS24" s="6"/>
      <c r="AT24" s="6"/>
      <c r="AU24" s="67"/>
    </row>
    <row r="25" spans="2:48" ht="13.8" thickBot="1" x14ac:dyDescent="0.25">
      <c r="B25" s="23" t="s">
        <v>65</v>
      </c>
      <c r="C25" s="24"/>
      <c r="D25" s="24"/>
      <c r="E25" s="25"/>
      <c r="F25" s="208" t="e">
        <v>#REF!</v>
      </c>
      <c r="G25" s="209"/>
      <c r="H25" s="26" t="s">
        <v>0</v>
      </c>
      <c r="I25" s="67"/>
      <c r="J25" s="67"/>
      <c r="K25" s="67"/>
      <c r="N25" s="23" t="s">
        <v>65</v>
      </c>
      <c r="O25" s="24"/>
      <c r="P25" s="24"/>
      <c r="Q25" s="25"/>
      <c r="R25" s="253" t="e">
        <v>#REF!</v>
      </c>
      <c r="S25" s="254"/>
      <c r="T25" s="26" t="s">
        <v>0</v>
      </c>
      <c r="U25" s="67"/>
      <c r="V25" s="67"/>
      <c r="W25" s="67"/>
      <c r="Y25" s="23" t="s">
        <v>65</v>
      </c>
      <c r="Z25" s="24"/>
      <c r="AA25" s="24"/>
      <c r="AB25" s="25"/>
      <c r="AC25" s="253" t="e">
        <v>#REF!</v>
      </c>
      <c r="AD25" s="254"/>
      <c r="AE25" s="26" t="s">
        <v>0</v>
      </c>
      <c r="AF25" s="67"/>
      <c r="AG25" s="67"/>
      <c r="AH25" s="67"/>
      <c r="AJ25" s="21"/>
      <c r="AK25" s="21"/>
      <c r="AL25" s="21"/>
      <c r="AM25" s="21"/>
      <c r="AN25" s="263"/>
      <c r="AO25" s="263"/>
      <c r="AP25" s="3"/>
      <c r="AQ25" s="6"/>
      <c r="AR25" s="6"/>
      <c r="AS25" s="6"/>
      <c r="AT25" s="6"/>
      <c r="AU25" s="67"/>
    </row>
    <row r="26" spans="2:48" ht="13.8" thickTop="1" x14ac:dyDescent="0.2">
      <c r="B26" s="27" t="s">
        <v>16</v>
      </c>
      <c r="C26" s="28"/>
      <c r="D26" s="28"/>
      <c r="E26" s="29"/>
      <c r="F26" s="212" t="e">
        <v>#REF!</v>
      </c>
      <c r="G26" s="213"/>
      <c r="H26" s="30" t="s">
        <v>10</v>
      </c>
      <c r="I26" s="214" t="s">
        <v>102</v>
      </c>
      <c r="J26" s="215"/>
      <c r="K26" s="216"/>
      <c r="N26" s="27" t="s">
        <v>16</v>
      </c>
      <c r="O26" s="28"/>
      <c r="P26" s="28"/>
      <c r="Q26" s="29"/>
      <c r="R26" s="212" t="e">
        <v>#REF!</v>
      </c>
      <c r="S26" s="213"/>
      <c r="T26" s="30" t="s">
        <v>10</v>
      </c>
      <c r="U26" s="214" t="s">
        <v>102</v>
      </c>
      <c r="V26" s="215"/>
      <c r="W26" s="216"/>
      <c r="Y26" s="27" t="s">
        <v>16</v>
      </c>
      <c r="Z26" s="28"/>
      <c r="AA26" s="28"/>
      <c r="AB26" s="29"/>
      <c r="AC26" s="212" t="e">
        <v>#REF!</v>
      </c>
      <c r="AD26" s="213"/>
      <c r="AE26" s="30" t="s">
        <v>10</v>
      </c>
      <c r="AF26" s="214" t="s">
        <v>102</v>
      </c>
      <c r="AG26" s="215"/>
      <c r="AH26" s="216"/>
      <c r="AJ26" s="6"/>
      <c r="AK26" s="6"/>
      <c r="AL26" s="6"/>
      <c r="AM26" s="6"/>
      <c r="AN26" s="263"/>
      <c r="AO26" s="263"/>
      <c r="AP26" s="3"/>
      <c r="AQ26" s="264"/>
      <c r="AR26" s="264"/>
      <c r="AS26" s="264"/>
      <c r="AT26" s="6"/>
      <c r="AU26" s="67"/>
    </row>
    <row r="27" spans="2:48" ht="13.8" thickBot="1" x14ac:dyDescent="0.25">
      <c r="B27" s="32" t="s">
        <v>15</v>
      </c>
      <c r="C27" s="33"/>
      <c r="D27" s="33"/>
      <c r="E27" s="34"/>
      <c r="F27" s="208" t="e">
        <v>#REF!</v>
      </c>
      <c r="G27" s="209"/>
      <c r="H27" s="35" t="s">
        <v>10</v>
      </c>
      <c r="I27" s="203" t="e">
        <f>(F26/F27)*100</f>
        <v>#REF!</v>
      </c>
      <c r="J27" s="204"/>
      <c r="K27" s="76" t="s">
        <v>104</v>
      </c>
      <c r="N27" s="32" t="s">
        <v>15</v>
      </c>
      <c r="O27" s="33"/>
      <c r="P27" s="33"/>
      <c r="Q27" s="34"/>
      <c r="R27" s="208" t="e">
        <v>#REF!</v>
      </c>
      <c r="S27" s="209"/>
      <c r="T27" s="35" t="s">
        <v>10</v>
      </c>
      <c r="U27" s="203" t="e">
        <f>(R26/R27)*100</f>
        <v>#REF!</v>
      </c>
      <c r="V27" s="204"/>
      <c r="W27" s="76" t="s">
        <v>104</v>
      </c>
      <c r="Y27" s="32" t="s">
        <v>15</v>
      </c>
      <c r="Z27" s="33"/>
      <c r="AA27" s="33"/>
      <c r="AB27" s="34"/>
      <c r="AC27" s="208" t="e">
        <v>#REF!</v>
      </c>
      <c r="AD27" s="209"/>
      <c r="AE27" s="35" t="s">
        <v>10</v>
      </c>
      <c r="AF27" s="203" t="e">
        <f>(AC26/AC27)*100</f>
        <v>#REF!</v>
      </c>
      <c r="AG27" s="204"/>
      <c r="AH27" s="76" t="s">
        <v>104</v>
      </c>
      <c r="AJ27" s="6"/>
      <c r="AK27" s="6"/>
      <c r="AL27" s="6"/>
      <c r="AM27" s="6"/>
      <c r="AN27" s="263"/>
      <c r="AO27" s="263"/>
      <c r="AP27" s="3"/>
      <c r="AQ27" s="265"/>
      <c r="AR27" s="265"/>
      <c r="AS27" s="41"/>
      <c r="AT27" s="6"/>
      <c r="AU27" s="67"/>
    </row>
    <row r="28" spans="2:48" ht="13.8" thickTop="1" x14ac:dyDescent="0.2"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7"/>
    </row>
    <row r="29" spans="2:48" x14ac:dyDescent="0.2">
      <c r="B29" s="43" t="s">
        <v>8</v>
      </c>
      <c r="C29" s="255">
        <v>17</v>
      </c>
      <c r="D29" s="255"/>
      <c r="E29" s="43" t="s">
        <v>9</v>
      </c>
      <c r="F29" s="43" t="s">
        <v>22</v>
      </c>
      <c r="G29" s="43" t="s">
        <v>8</v>
      </c>
      <c r="H29" s="255">
        <v>20</v>
      </c>
      <c r="I29" s="255"/>
      <c r="J29" s="43" t="s">
        <v>9</v>
      </c>
      <c r="N29" s="43" t="s">
        <v>8</v>
      </c>
      <c r="O29" s="262">
        <v>41</v>
      </c>
      <c r="P29" s="262"/>
      <c r="Q29" s="43" t="s">
        <v>9</v>
      </c>
      <c r="R29" s="43" t="s">
        <v>22</v>
      </c>
      <c r="S29" s="43" t="s">
        <v>8</v>
      </c>
      <c r="T29" s="255">
        <v>44</v>
      </c>
      <c r="U29" s="255"/>
      <c r="V29" s="43" t="s">
        <v>9</v>
      </c>
      <c r="Y29" s="43" t="s">
        <v>8</v>
      </c>
      <c r="Z29" s="255">
        <v>65</v>
      </c>
      <c r="AA29" s="255"/>
      <c r="AB29" s="43" t="s">
        <v>9</v>
      </c>
      <c r="AC29" s="43" t="s">
        <v>22</v>
      </c>
      <c r="AD29" s="43" t="s">
        <v>8</v>
      </c>
      <c r="AE29" s="255">
        <v>68</v>
      </c>
      <c r="AF29" s="255"/>
      <c r="AG29" s="43" t="s">
        <v>9</v>
      </c>
      <c r="AJ29" s="6"/>
      <c r="AK29" s="263"/>
      <c r="AL29" s="263"/>
      <c r="AM29" s="6"/>
      <c r="AN29" s="6"/>
      <c r="AO29" s="6"/>
      <c r="AP29" s="263"/>
      <c r="AQ29" s="263"/>
      <c r="AR29" s="6"/>
      <c r="AS29" s="6"/>
      <c r="AT29" s="6"/>
      <c r="AU29" s="67"/>
    </row>
    <row r="30" spans="2:48" x14ac:dyDescent="0.2">
      <c r="B30" s="11" t="s">
        <v>64</v>
      </c>
      <c r="C30" s="12"/>
      <c r="D30" s="12"/>
      <c r="E30" s="13"/>
      <c r="F30" s="151" t="e">
        <v>#REF!</v>
      </c>
      <c r="G30" s="152"/>
      <c r="H30" s="14" t="s">
        <v>0</v>
      </c>
      <c r="I30" s="67"/>
      <c r="J30" s="67"/>
      <c r="K30" s="67"/>
      <c r="N30" s="11" t="s">
        <v>64</v>
      </c>
      <c r="O30" s="12"/>
      <c r="P30" s="12"/>
      <c r="Q30" s="13"/>
      <c r="R30" s="151" t="e">
        <v>#REF!</v>
      </c>
      <c r="S30" s="152"/>
      <c r="T30" s="14" t="s">
        <v>0</v>
      </c>
      <c r="U30" s="67"/>
      <c r="V30" s="67"/>
      <c r="W30" s="67"/>
      <c r="Y30" s="11" t="s">
        <v>64</v>
      </c>
      <c r="Z30" s="12"/>
      <c r="AA30" s="12"/>
      <c r="AB30" s="13"/>
      <c r="AC30" s="151" t="e">
        <v>#REF!</v>
      </c>
      <c r="AD30" s="152"/>
      <c r="AE30" s="14" t="s">
        <v>0</v>
      </c>
      <c r="AF30" s="67"/>
      <c r="AG30" s="67"/>
      <c r="AH30" s="67"/>
      <c r="AJ30" s="21"/>
      <c r="AK30" s="21"/>
      <c r="AL30" s="21"/>
      <c r="AM30" s="21"/>
      <c r="AN30" s="263"/>
      <c r="AO30" s="263"/>
      <c r="AP30" s="3"/>
      <c r="AQ30" s="6"/>
      <c r="AR30" s="6"/>
      <c r="AS30" s="6"/>
      <c r="AT30" s="6"/>
      <c r="AU30" s="67"/>
    </row>
    <row r="31" spans="2:48" ht="13.8" thickBot="1" x14ac:dyDescent="0.25">
      <c r="B31" s="23" t="s">
        <v>65</v>
      </c>
      <c r="C31" s="24"/>
      <c r="D31" s="24"/>
      <c r="E31" s="25"/>
      <c r="F31" s="208" t="e">
        <v>#REF!</v>
      </c>
      <c r="G31" s="209"/>
      <c r="H31" s="26" t="s">
        <v>0</v>
      </c>
      <c r="I31" s="67"/>
      <c r="J31" s="67"/>
      <c r="K31" s="67"/>
      <c r="N31" s="23" t="s">
        <v>65</v>
      </c>
      <c r="O31" s="24"/>
      <c r="P31" s="24"/>
      <c r="Q31" s="25"/>
      <c r="R31" s="253" t="e">
        <v>#REF!</v>
      </c>
      <c r="S31" s="254"/>
      <c r="T31" s="26" t="s">
        <v>0</v>
      </c>
      <c r="U31" s="67"/>
      <c r="V31" s="67"/>
      <c r="W31" s="67"/>
      <c r="Y31" s="23" t="s">
        <v>65</v>
      </c>
      <c r="Z31" s="24"/>
      <c r="AA31" s="24"/>
      <c r="AB31" s="25"/>
      <c r="AC31" s="253" t="e">
        <v>#REF!</v>
      </c>
      <c r="AD31" s="254"/>
      <c r="AE31" s="26" t="s">
        <v>0</v>
      </c>
      <c r="AF31" s="67"/>
      <c r="AG31" s="67"/>
      <c r="AH31" s="67"/>
      <c r="AJ31" s="21"/>
      <c r="AK31" s="21"/>
      <c r="AL31" s="21"/>
      <c r="AM31" s="21"/>
      <c r="AN31" s="263"/>
      <c r="AO31" s="263"/>
      <c r="AP31" s="3"/>
      <c r="AQ31" s="6"/>
      <c r="AR31" s="6"/>
      <c r="AS31" s="6"/>
      <c r="AT31" s="6"/>
      <c r="AU31" s="67"/>
    </row>
    <row r="32" spans="2:48" ht="13.8" thickTop="1" x14ac:dyDescent="0.2">
      <c r="B32" s="27" t="s">
        <v>16</v>
      </c>
      <c r="C32" s="28"/>
      <c r="D32" s="28"/>
      <c r="E32" s="29"/>
      <c r="F32" s="212" t="e">
        <v>#REF!</v>
      </c>
      <c r="G32" s="213"/>
      <c r="H32" s="30" t="s">
        <v>10</v>
      </c>
      <c r="I32" s="214" t="s">
        <v>102</v>
      </c>
      <c r="J32" s="215"/>
      <c r="K32" s="216"/>
      <c r="N32" s="27" t="s">
        <v>16</v>
      </c>
      <c r="O32" s="28"/>
      <c r="P32" s="28"/>
      <c r="Q32" s="29"/>
      <c r="R32" s="212" t="e">
        <v>#REF!</v>
      </c>
      <c r="S32" s="213"/>
      <c r="T32" s="30" t="s">
        <v>10</v>
      </c>
      <c r="U32" s="214" t="s">
        <v>102</v>
      </c>
      <c r="V32" s="215"/>
      <c r="W32" s="216"/>
      <c r="Y32" s="27" t="s">
        <v>16</v>
      </c>
      <c r="Z32" s="28"/>
      <c r="AA32" s="28"/>
      <c r="AB32" s="29"/>
      <c r="AC32" s="212" t="e">
        <v>#REF!</v>
      </c>
      <c r="AD32" s="213"/>
      <c r="AE32" s="30" t="s">
        <v>10</v>
      </c>
      <c r="AF32" s="214" t="s">
        <v>102</v>
      </c>
      <c r="AG32" s="215"/>
      <c r="AH32" s="216"/>
      <c r="AJ32" s="6"/>
      <c r="AK32" s="6"/>
      <c r="AL32" s="6"/>
      <c r="AM32" s="6"/>
      <c r="AN32" s="263"/>
      <c r="AO32" s="263"/>
      <c r="AP32" s="3"/>
      <c r="AQ32" s="264"/>
      <c r="AR32" s="264"/>
      <c r="AS32" s="264"/>
      <c r="AT32" s="6"/>
      <c r="AU32" s="67"/>
    </row>
    <row r="33" spans="2:47" ht="13.8" thickBot="1" x14ac:dyDescent="0.25">
      <c r="B33" s="32" t="s">
        <v>15</v>
      </c>
      <c r="C33" s="33"/>
      <c r="D33" s="33"/>
      <c r="E33" s="34"/>
      <c r="F33" s="208" t="e">
        <v>#REF!</v>
      </c>
      <c r="G33" s="209"/>
      <c r="H33" s="35" t="s">
        <v>10</v>
      </c>
      <c r="I33" s="203" t="e">
        <f>(F32/F33)*100</f>
        <v>#REF!</v>
      </c>
      <c r="J33" s="204"/>
      <c r="K33" s="76" t="s">
        <v>104</v>
      </c>
      <c r="N33" s="32" t="s">
        <v>15</v>
      </c>
      <c r="O33" s="33"/>
      <c r="P33" s="33"/>
      <c r="Q33" s="34"/>
      <c r="R33" s="208" t="e">
        <v>#REF!</v>
      </c>
      <c r="S33" s="209"/>
      <c r="T33" s="35" t="s">
        <v>10</v>
      </c>
      <c r="U33" s="203" t="e">
        <f>(R32/R33)*100</f>
        <v>#REF!</v>
      </c>
      <c r="V33" s="204"/>
      <c r="W33" s="76" t="s">
        <v>104</v>
      </c>
      <c r="Y33" s="32" t="s">
        <v>15</v>
      </c>
      <c r="Z33" s="33"/>
      <c r="AA33" s="33"/>
      <c r="AB33" s="34"/>
      <c r="AC33" s="208" t="e">
        <v>#REF!</v>
      </c>
      <c r="AD33" s="209"/>
      <c r="AE33" s="35" t="s">
        <v>10</v>
      </c>
      <c r="AF33" s="203" t="e">
        <f>(AC32/AC33)*100</f>
        <v>#REF!</v>
      </c>
      <c r="AG33" s="204"/>
      <c r="AH33" s="76" t="s">
        <v>104</v>
      </c>
      <c r="AJ33" s="6"/>
      <c r="AK33" s="6"/>
      <c r="AL33" s="6"/>
      <c r="AM33" s="6"/>
      <c r="AN33" s="263"/>
      <c r="AO33" s="263"/>
      <c r="AP33" s="3"/>
      <c r="AQ33" s="265"/>
      <c r="AR33" s="265"/>
      <c r="AS33" s="41"/>
      <c r="AT33" s="6"/>
      <c r="AU33" s="67"/>
    </row>
    <row r="34" spans="2:47" ht="13.8" thickTop="1" x14ac:dyDescent="0.2"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7"/>
    </row>
    <row r="35" spans="2:47" x14ac:dyDescent="0.2">
      <c r="B35" s="43" t="s">
        <v>8</v>
      </c>
      <c r="C35" s="255">
        <v>21</v>
      </c>
      <c r="D35" s="255"/>
      <c r="E35" s="43" t="s">
        <v>9</v>
      </c>
      <c r="F35" s="43" t="s">
        <v>22</v>
      </c>
      <c r="G35" s="43" t="s">
        <v>8</v>
      </c>
      <c r="H35" s="255">
        <v>24</v>
      </c>
      <c r="I35" s="255"/>
      <c r="J35" s="43" t="s">
        <v>9</v>
      </c>
      <c r="N35" s="43" t="s">
        <v>8</v>
      </c>
      <c r="O35" s="262">
        <v>45</v>
      </c>
      <c r="P35" s="262"/>
      <c r="Q35" s="43" t="s">
        <v>9</v>
      </c>
      <c r="R35" s="43" t="s">
        <v>22</v>
      </c>
      <c r="S35" s="43" t="s">
        <v>8</v>
      </c>
      <c r="T35" s="255">
        <v>48</v>
      </c>
      <c r="U35" s="255"/>
      <c r="V35" s="43" t="s">
        <v>9</v>
      </c>
      <c r="Y35" s="43" t="s">
        <v>8</v>
      </c>
      <c r="Z35" s="255">
        <v>69</v>
      </c>
      <c r="AA35" s="255"/>
      <c r="AB35" s="43" t="s">
        <v>9</v>
      </c>
      <c r="AC35" s="43" t="s">
        <v>22</v>
      </c>
      <c r="AD35" s="43" t="s">
        <v>8</v>
      </c>
      <c r="AE35" s="255">
        <v>72</v>
      </c>
      <c r="AF35" s="255"/>
      <c r="AG35" s="43" t="s">
        <v>9</v>
      </c>
      <c r="AJ35" s="6"/>
      <c r="AK35" s="263"/>
      <c r="AL35" s="263"/>
      <c r="AM35" s="6"/>
      <c r="AN35" s="6"/>
      <c r="AO35" s="6"/>
      <c r="AP35" s="263"/>
      <c r="AQ35" s="263"/>
      <c r="AR35" s="6"/>
      <c r="AS35" s="6"/>
      <c r="AT35" s="6"/>
      <c r="AU35" s="67"/>
    </row>
    <row r="36" spans="2:47" x14ac:dyDescent="0.2">
      <c r="B36" s="11" t="s">
        <v>64</v>
      </c>
      <c r="C36" s="12"/>
      <c r="D36" s="12"/>
      <c r="E36" s="13"/>
      <c r="F36" s="151" t="e">
        <v>#REF!</v>
      </c>
      <c r="G36" s="152"/>
      <c r="H36" s="14" t="s">
        <v>0</v>
      </c>
      <c r="I36" s="67"/>
      <c r="J36" s="67"/>
      <c r="K36" s="67"/>
      <c r="N36" s="11" t="s">
        <v>64</v>
      </c>
      <c r="O36" s="12"/>
      <c r="P36" s="12"/>
      <c r="Q36" s="13"/>
      <c r="R36" s="151" t="e">
        <v>#REF!</v>
      </c>
      <c r="S36" s="152"/>
      <c r="T36" s="14" t="s">
        <v>0</v>
      </c>
      <c r="U36" s="67"/>
      <c r="V36" s="67"/>
      <c r="W36" s="67"/>
      <c r="Y36" s="11" t="s">
        <v>64</v>
      </c>
      <c r="Z36" s="12"/>
      <c r="AA36" s="12"/>
      <c r="AB36" s="13"/>
      <c r="AC36" s="151" t="e">
        <v>#REF!</v>
      </c>
      <c r="AD36" s="152"/>
      <c r="AE36" s="14" t="s">
        <v>0</v>
      </c>
      <c r="AF36" s="67"/>
      <c r="AG36" s="67"/>
      <c r="AH36" s="67"/>
      <c r="AJ36" s="21"/>
      <c r="AK36" s="21"/>
      <c r="AL36" s="21"/>
      <c r="AM36" s="21"/>
      <c r="AN36" s="263"/>
      <c r="AO36" s="263"/>
      <c r="AP36" s="3"/>
      <c r="AQ36" s="6"/>
      <c r="AR36" s="6"/>
      <c r="AS36" s="6"/>
      <c r="AT36" s="6"/>
      <c r="AU36" s="67"/>
    </row>
    <row r="37" spans="2:47" ht="13.8" thickBot="1" x14ac:dyDescent="0.25">
      <c r="B37" s="23" t="s">
        <v>65</v>
      </c>
      <c r="C37" s="24"/>
      <c r="D37" s="24"/>
      <c r="E37" s="25"/>
      <c r="F37" s="208" t="e">
        <v>#REF!</v>
      </c>
      <c r="G37" s="209"/>
      <c r="H37" s="26" t="s">
        <v>0</v>
      </c>
      <c r="I37" s="67"/>
      <c r="J37" s="67"/>
      <c r="K37" s="67"/>
      <c r="N37" s="23" t="s">
        <v>65</v>
      </c>
      <c r="O37" s="24"/>
      <c r="P37" s="24"/>
      <c r="Q37" s="25"/>
      <c r="R37" s="253" t="e">
        <v>#REF!</v>
      </c>
      <c r="S37" s="254"/>
      <c r="T37" s="26" t="s">
        <v>0</v>
      </c>
      <c r="U37" s="67"/>
      <c r="V37" s="67"/>
      <c r="W37" s="67"/>
      <c r="Y37" s="23" t="s">
        <v>65</v>
      </c>
      <c r="Z37" s="24"/>
      <c r="AA37" s="24"/>
      <c r="AB37" s="25"/>
      <c r="AC37" s="253" t="e">
        <v>#REF!</v>
      </c>
      <c r="AD37" s="254"/>
      <c r="AE37" s="26" t="s">
        <v>0</v>
      </c>
      <c r="AF37" s="67"/>
      <c r="AG37" s="67"/>
      <c r="AH37" s="67"/>
      <c r="AJ37" s="21"/>
      <c r="AK37" s="21"/>
      <c r="AL37" s="21"/>
      <c r="AM37" s="21"/>
      <c r="AN37" s="263"/>
      <c r="AO37" s="263"/>
      <c r="AP37" s="3"/>
      <c r="AQ37" s="6"/>
      <c r="AR37" s="6"/>
      <c r="AS37" s="6"/>
      <c r="AT37" s="6"/>
      <c r="AU37" s="67"/>
    </row>
    <row r="38" spans="2:47" ht="13.8" thickTop="1" x14ac:dyDescent="0.2">
      <c r="B38" s="27" t="s">
        <v>16</v>
      </c>
      <c r="C38" s="28"/>
      <c r="D38" s="28"/>
      <c r="E38" s="29"/>
      <c r="F38" s="212" t="e">
        <v>#REF!</v>
      </c>
      <c r="G38" s="213"/>
      <c r="H38" s="30" t="s">
        <v>10</v>
      </c>
      <c r="I38" s="214" t="s">
        <v>102</v>
      </c>
      <c r="J38" s="215"/>
      <c r="K38" s="216"/>
      <c r="N38" s="27" t="s">
        <v>16</v>
      </c>
      <c r="O38" s="28"/>
      <c r="P38" s="28"/>
      <c r="Q38" s="29"/>
      <c r="R38" s="212" t="e">
        <v>#REF!</v>
      </c>
      <c r="S38" s="213"/>
      <c r="T38" s="30" t="s">
        <v>10</v>
      </c>
      <c r="U38" s="214" t="s">
        <v>102</v>
      </c>
      <c r="V38" s="215"/>
      <c r="W38" s="216"/>
      <c r="Y38" s="27" t="s">
        <v>16</v>
      </c>
      <c r="Z38" s="28"/>
      <c r="AA38" s="28"/>
      <c r="AB38" s="29"/>
      <c r="AC38" s="212" t="e">
        <v>#REF!</v>
      </c>
      <c r="AD38" s="213"/>
      <c r="AE38" s="30" t="s">
        <v>10</v>
      </c>
      <c r="AF38" s="214" t="s">
        <v>102</v>
      </c>
      <c r="AG38" s="215"/>
      <c r="AH38" s="216"/>
      <c r="AJ38" s="6"/>
      <c r="AK38" s="6"/>
      <c r="AL38" s="6"/>
      <c r="AM38" s="6"/>
      <c r="AN38" s="263"/>
      <c r="AO38" s="263"/>
      <c r="AP38" s="3"/>
      <c r="AQ38" s="264"/>
      <c r="AR38" s="264"/>
      <c r="AS38" s="264"/>
      <c r="AT38" s="6"/>
      <c r="AU38" s="67"/>
    </row>
    <row r="39" spans="2:47" ht="13.8" thickBot="1" x14ac:dyDescent="0.25">
      <c r="B39" s="32" t="s">
        <v>15</v>
      </c>
      <c r="C39" s="33"/>
      <c r="D39" s="33"/>
      <c r="E39" s="34"/>
      <c r="F39" s="208" t="e">
        <v>#REF!</v>
      </c>
      <c r="G39" s="209"/>
      <c r="H39" s="35" t="s">
        <v>10</v>
      </c>
      <c r="I39" s="203" t="e">
        <f>(F38/F39)*100</f>
        <v>#REF!</v>
      </c>
      <c r="J39" s="204"/>
      <c r="K39" s="76" t="s">
        <v>104</v>
      </c>
      <c r="N39" s="32" t="s">
        <v>15</v>
      </c>
      <c r="O39" s="33"/>
      <c r="P39" s="33"/>
      <c r="Q39" s="34"/>
      <c r="R39" s="208" t="e">
        <v>#REF!</v>
      </c>
      <c r="S39" s="209"/>
      <c r="T39" s="35" t="s">
        <v>10</v>
      </c>
      <c r="U39" s="203" t="e">
        <f>(R38/R39)*100</f>
        <v>#REF!</v>
      </c>
      <c r="V39" s="204"/>
      <c r="W39" s="76" t="s">
        <v>104</v>
      </c>
      <c r="Y39" s="32" t="s">
        <v>15</v>
      </c>
      <c r="Z39" s="33"/>
      <c r="AA39" s="33"/>
      <c r="AB39" s="34"/>
      <c r="AC39" s="208" t="e">
        <v>#REF!</v>
      </c>
      <c r="AD39" s="209"/>
      <c r="AE39" s="35" t="s">
        <v>10</v>
      </c>
      <c r="AF39" s="203" t="e">
        <f>(AC38/AC39)*100</f>
        <v>#REF!</v>
      </c>
      <c r="AG39" s="204"/>
      <c r="AH39" s="76" t="s">
        <v>104</v>
      </c>
      <c r="AJ39" s="6"/>
      <c r="AK39" s="6"/>
      <c r="AL39" s="6"/>
      <c r="AM39" s="6"/>
      <c r="AN39" s="263"/>
      <c r="AO39" s="263"/>
      <c r="AP39" s="3"/>
      <c r="AQ39" s="265"/>
      <c r="AR39" s="265"/>
      <c r="AS39" s="41"/>
      <c r="AT39" s="6"/>
      <c r="AU39" s="67"/>
    </row>
    <row r="40" spans="2:47" ht="13.8" thickTop="1" x14ac:dyDescent="0.2"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</row>
  </sheetData>
  <mergeCells count="179">
    <mergeCell ref="AQ38:AS38"/>
    <mergeCell ref="F39:G39"/>
    <mergeCell ref="I39:J39"/>
    <mergeCell ref="R39:S39"/>
    <mergeCell ref="U39:V39"/>
    <mergeCell ref="AC39:AD39"/>
    <mergeCell ref="AF39:AG39"/>
    <mergeCell ref="AN39:AO39"/>
    <mergeCell ref="AQ39:AR39"/>
    <mergeCell ref="F37:G37"/>
    <mergeCell ref="R37:S37"/>
    <mergeCell ref="AC37:AD37"/>
    <mergeCell ref="AN37:AO37"/>
    <mergeCell ref="F38:G38"/>
    <mergeCell ref="I38:K38"/>
    <mergeCell ref="R38:S38"/>
    <mergeCell ref="U38:W38"/>
    <mergeCell ref="AC38:AD38"/>
    <mergeCell ref="AF38:AH38"/>
    <mergeCell ref="AN38:AO38"/>
    <mergeCell ref="AK35:AL35"/>
    <mergeCell ref="AP35:AQ35"/>
    <mergeCell ref="F36:G36"/>
    <mergeCell ref="R36:S36"/>
    <mergeCell ref="AC36:AD36"/>
    <mergeCell ref="AN36:AO36"/>
    <mergeCell ref="C35:D35"/>
    <mergeCell ref="H35:I35"/>
    <mergeCell ref="O35:P35"/>
    <mergeCell ref="T35:U35"/>
    <mergeCell ref="Z35:AA35"/>
    <mergeCell ref="AE35:AF35"/>
    <mergeCell ref="AQ32:AS32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F31:G31"/>
    <mergeCell ref="R31:S31"/>
    <mergeCell ref="AC31:AD31"/>
    <mergeCell ref="AN31:AO31"/>
    <mergeCell ref="F32:G32"/>
    <mergeCell ref="I32:K32"/>
    <mergeCell ref="R32:S32"/>
    <mergeCell ref="U32:W32"/>
    <mergeCell ref="AC32:AD32"/>
    <mergeCell ref="AF32:AH32"/>
    <mergeCell ref="AN32:AO32"/>
    <mergeCell ref="AK29:AL29"/>
    <mergeCell ref="AP29:AQ29"/>
    <mergeCell ref="F30:G30"/>
    <mergeCell ref="R30:S30"/>
    <mergeCell ref="AC30:AD30"/>
    <mergeCell ref="AN30:AO30"/>
    <mergeCell ref="C29:D29"/>
    <mergeCell ref="H29:I29"/>
    <mergeCell ref="O29:P29"/>
    <mergeCell ref="T29:U29"/>
    <mergeCell ref="Z29:AA29"/>
    <mergeCell ref="AE29:AF29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F25:G25"/>
    <mergeCell ref="R25:S25"/>
    <mergeCell ref="AC25:AD25"/>
    <mergeCell ref="AN25:AO25"/>
    <mergeCell ref="F26:G26"/>
    <mergeCell ref="I26:K26"/>
    <mergeCell ref="R26:S26"/>
    <mergeCell ref="U26:W26"/>
    <mergeCell ref="AC26:AD26"/>
    <mergeCell ref="AF26:AH26"/>
    <mergeCell ref="AN26:AO26"/>
    <mergeCell ref="AK23:AL23"/>
    <mergeCell ref="AP23:AQ23"/>
    <mergeCell ref="F24:G24"/>
    <mergeCell ref="R24:S24"/>
    <mergeCell ref="AC24:AD24"/>
    <mergeCell ref="AN24:AO24"/>
    <mergeCell ref="C23:D23"/>
    <mergeCell ref="H23:I23"/>
    <mergeCell ref="O23:P23"/>
    <mergeCell ref="T23:U23"/>
    <mergeCell ref="Z23:AA23"/>
    <mergeCell ref="AE23:AF23"/>
    <mergeCell ref="F21:G21"/>
    <mergeCell ref="I21:J21"/>
    <mergeCell ref="R21:S21"/>
    <mergeCell ref="U21:V21"/>
    <mergeCell ref="AC21:AD21"/>
    <mergeCell ref="AF21:AG21"/>
    <mergeCell ref="F20:G20"/>
    <mergeCell ref="I20:K20"/>
    <mergeCell ref="R20:S20"/>
    <mergeCell ref="U20:W20"/>
    <mergeCell ref="AC20:AD20"/>
    <mergeCell ref="AF20:AH20"/>
    <mergeCell ref="F18:G18"/>
    <mergeCell ref="R18:S18"/>
    <mergeCell ref="AC18:AD18"/>
    <mergeCell ref="F19:G19"/>
    <mergeCell ref="R19:S19"/>
    <mergeCell ref="AC19:AD19"/>
    <mergeCell ref="C17:D17"/>
    <mergeCell ref="H17:I17"/>
    <mergeCell ref="O17:P17"/>
    <mergeCell ref="T17:U17"/>
    <mergeCell ref="Z17:AA17"/>
    <mergeCell ref="AE17:AF17"/>
    <mergeCell ref="F15:G15"/>
    <mergeCell ref="I15:J15"/>
    <mergeCell ref="R15:S15"/>
    <mergeCell ref="U15:V15"/>
    <mergeCell ref="AC15:AD15"/>
    <mergeCell ref="AF15:AG15"/>
    <mergeCell ref="F14:G14"/>
    <mergeCell ref="I14:K14"/>
    <mergeCell ref="R14:S14"/>
    <mergeCell ref="U14:W14"/>
    <mergeCell ref="AC14:AD14"/>
    <mergeCell ref="AF14:AH14"/>
    <mergeCell ref="F12:G12"/>
    <mergeCell ref="R12:S12"/>
    <mergeCell ref="AC12:AD12"/>
    <mergeCell ref="F13:G13"/>
    <mergeCell ref="R13:S13"/>
    <mergeCell ref="AC13:AD13"/>
    <mergeCell ref="C11:D11"/>
    <mergeCell ref="H11:I11"/>
    <mergeCell ref="O11:P11"/>
    <mergeCell ref="T11:U11"/>
    <mergeCell ref="Z11:AA11"/>
    <mergeCell ref="AE11:AF11"/>
    <mergeCell ref="AN8:AO8"/>
    <mergeCell ref="AQ8:AS8"/>
    <mergeCell ref="F9:G9"/>
    <mergeCell ref="I9:J9"/>
    <mergeCell ref="R9:S9"/>
    <mergeCell ref="U9:V9"/>
    <mergeCell ref="AC9:AD9"/>
    <mergeCell ref="AF9:AG9"/>
    <mergeCell ref="AN9:AO9"/>
    <mergeCell ref="AQ9:AR9"/>
    <mergeCell ref="F8:G8"/>
    <mergeCell ref="I8:K8"/>
    <mergeCell ref="R8:S8"/>
    <mergeCell ref="U8:W8"/>
    <mergeCell ref="AC8:AD8"/>
    <mergeCell ref="AF8:AH8"/>
    <mergeCell ref="F6:G6"/>
    <mergeCell ref="R6:S6"/>
    <mergeCell ref="AC6:AD6"/>
    <mergeCell ref="AN6:AO6"/>
    <mergeCell ref="F7:G7"/>
    <mergeCell ref="R7:S7"/>
    <mergeCell ref="AC7:AD7"/>
    <mergeCell ref="AN7:AO7"/>
    <mergeCell ref="AR1:AU1"/>
    <mergeCell ref="A1:U1"/>
    <mergeCell ref="B2:D2"/>
    <mergeCell ref="T2:U2"/>
    <mergeCell ref="B3:D3"/>
    <mergeCell ref="C5:D5"/>
    <mergeCell ref="H5:I5"/>
    <mergeCell ref="O5:P5"/>
    <mergeCell ref="T5:U5"/>
    <mergeCell ref="Z5:AA5"/>
    <mergeCell ref="AE5:AF5"/>
  </mergeCells>
  <phoneticPr fontId="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1・12</vt:lpstr>
      <vt:lpstr>13・24</vt:lpstr>
      <vt:lpstr>25・36</vt:lpstr>
      <vt:lpstr>37・48</vt:lpstr>
      <vt:lpstr>49・60</vt:lpstr>
      <vt:lpstr>61・72</vt:lpstr>
      <vt:lpstr>集計表</vt:lpstr>
      <vt:lpstr>記入例(計画書、実績書)</vt:lpstr>
      <vt:lpstr>記入例( 集計表)</vt:lpstr>
      <vt:lpstr>'1・12'!Print_Area</vt:lpstr>
      <vt:lpstr>'13・24'!Print_Area</vt:lpstr>
      <vt:lpstr>'25・36'!Print_Area</vt:lpstr>
      <vt:lpstr>'37・48'!Print_Area</vt:lpstr>
      <vt:lpstr>'49・60'!Print_Area</vt:lpstr>
      <vt:lpstr>'61・72'!Print_Area</vt:lpstr>
      <vt:lpstr>'記入例(計画書、実績書)'!Print_Area</vt:lpstr>
      <vt:lpstr>集計表!Print_Area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所沢市</cp:lastModifiedBy>
  <cp:lastPrinted>1601-01-01T00:00:00Z</cp:lastPrinted>
  <dcterms:created xsi:type="dcterms:W3CDTF">1601-01-01T00:00:00Z</dcterms:created>
  <dcterms:modified xsi:type="dcterms:W3CDTF">2024-02-16T07:45:57Z</dcterms:modified>
  <cp:category/>
</cp:coreProperties>
</file>